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oore/Documents/Greylock/TU admin/Geology program/advising/"/>
    </mc:Choice>
  </mc:AlternateContent>
  <xr:revisionPtr revIDLastSave="0" documentId="12_ncr:500000_{02B89E52-9BDC-D44F-A2F1-89F7BC6BB406}" xr6:coauthVersionLast="31" xr6:coauthVersionMax="31" xr10:uidLastSave="{00000000-0000-0000-0000-000000000000}"/>
  <bookViews>
    <workbookView xWindow="13240" yWindow="640" windowWidth="25160" windowHeight="19520" xr2:uid="{00000000-000D-0000-FFFF-FFFF00000000}"/>
  </bookViews>
  <sheets>
    <sheet name="Sheet1" sheetId="1" r:id="rId1"/>
    <sheet name="Sheet2" sheetId="2" state="hidden" r:id="rId2"/>
    <sheet name="Sample Schedules" sheetId="3" r:id="rId3"/>
  </sheets>
  <definedNames>
    <definedName name="_xlnm.Print_Area" localSheetId="0">Sheet1!$A$1:$W$79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3" l="1"/>
  <c r="G75" i="3"/>
  <c r="C82" i="3"/>
  <c r="G82" i="3"/>
  <c r="C90" i="3"/>
  <c r="G90" i="3"/>
  <c r="G92" i="3"/>
  <c r="C48" i="3"/>
  <c r="G58" i="3" s="1"/>
  <c r="G48" i="3"/>
  <c r="C56" i="3"/>
  <c r="G56" i="3"/>
  <c r="G10" i="3"/>
  <c r="G36" i="3" s="1"/>
  <c r="C18" i="3"/>
  <c r="G18" i="3"/>
  <c r="C26" i="3"/>
  <c r="G26" i="3"/>
  <c r="C34" i="3"/>
  <c r="G34" i="3"/>
  <c r="C10" i="3"/>
  <c r="B20" i="1"/>
  <c r="D10" i="1" s="1"/>
  <c r="E20" i="1"/>
  <c r="H20" i="1"/>
  <c r="B31" i="1"/>
  <c r="E31" i="1"/>
  <c r="H31" i="1"/>
  <c r="B42" i="1"/>
  <c r="E42" i="1"/>
  <c r="H42" i="1"/>
  <c r="B53" i="1"/>
  <c r="E53" i="1"/>
  <c r="H53" i="1"/>
  <c r="B64" i="1"/>
  <c r="E64" i="1"/>
  <c r="H64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 s="1"/>
  <c r="W37" i="1" s="1"/>
  <c r="Y38" i="1"/>
  <c r="Y45" i="1"/>
  <c r="Y39" i="1"/>
  <c r="Y40" i="1"/>
  <c r="Y41" i="1"/>
  <c r="Y36" i="1" s="1"/>
  <c r="Y42" i="1"/>
  <c r="Y43" i="1"/>
  <c r="Y44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AA38" i="1"/>
  <c r="W28" i="1"/>
  <c r="W17" i="1"/>
</calcChain>
</file>

<file path=xl/sharedStrings.xml><?xml version="1.0" encoding="utf-8"?>
<sst xmlns="http://schemas.openxmlformats.org/spreadsheetml/2006/main" count="530" uniqueCount="283">
  <si>
    <t>Name (Last, First):</t>
  </si>
  <si>
    <t>Student ID Number:</t>
  </si>
  <si>
    <t>Catalog Year</t>
  </si>
  <si>
    <t>Major (1st)</t>
  </si>
  <si>
    <t>Major (2nd)</t>
  </si>
  <si>
    <t>Minor</t>
  </si>
  <si>
    <t>Concentration</t>
  </si>
  <si>
    <t>Academic Advisor</t>
  </si>
  <si>
    <t>Total Transfer Credits</t>
  </si>
  <si>
    <t>Total Credits Earned</t>
  </si>
  <si>
    <t>Total</t>
  </si>
  <si>
    <t>Course</t>
  </si>
  <si>
    <t># of Credits</t>
  </si>
  <si>
    <t>Year 1</t>
  </si>
  <si>
    <t>Year 2</t>
  </si>
  <si>
    <t>Year 3</t>
  </si>
  <si>
    <t>Year 4</t>
  </si>
  <si>
    <t>Year 5</t>
  </si>
  <si>
    <t>Select Term</t>
  </si>
  <si>
    <t>Fall 2016</t>
  </si>
  <si>
    <t>Spring 2017</t>
  </si>
  <si>
    <t>Summer 2017</t>
  </si>
  <si>
    <t>Fall 2017</t>
  </si>
  <si>
    <t>Spring 2018</t>
  </si>
  <si>
    <t>Summer 2018</t>
  </si>
  <si>
    <t>Fall 2019</t>
  </si>
  <si>
    <t>Fall 2018</t>
  </si>
  <si>
    <t>Spring 2019</t>
  </si>
  <si>
    <t>Summer 2019</t>
  </si>
  <si>
    <t>Spring 2020</t>
  </si>
  <si>
    <t>Academic Plan - Geology</t>
  </si>
  <si>
    <t>Requirements</t>
  </si>
  <si>
    <t>Core Requirements</t>
  </si>
  <si>
    <t>CORE 1</t>
  </si>
  <si>
    <t>CORE 2</t>
  </si>
  <si>
    <t>CORE 3</t>
  </si>
  <si>
    <t>CORE 4</t>
  </si>
  <si>
    <t>CORE 5</t>
  </si>
  <si>
    <t>CORE 6</t>
  </si>
  <si>
    <t>CORE 7</t>
  </si>
  <si>
    <t>CORE 8</t>
  </si>
  <si>
    <t>CORE 9</t>
  </si>
  <si>
    <t>CORE 10</t>
  </si>
  <si>
    <t>CORE 11</t>
  </si>
  <si>
    <t>CORE 12</t>
  </si>
  <si>
    <t>CORE 13</t>
  </si>
  <si>
    <t>CORE 14</t>
  </si>
  <si>
    <t>Satisfied</t>
  </si>
  <si>
    <t>Not Satisfied</t>
  </si>
  <si>
    <t xml:space="preserve">           </t>
  </si>
  <si>
    <t>GEOL 121</t>
  </si>
  <si>
    <t>GEOL 305</t>
  </si>
  <si>
    <t>GEOL 321</t>
  </si>
  <si>
    <t>GEOL 331</t>
  </si>
  <si>
    <t>GEOL 121 or 122</t>
  </si>
  <si>
    <t>GEOL 123</t>
  </si>
  <si>
    <t>GEOL 443</t>
  </si>
  <si>
    <t>GEOL 489</t>
  </si>
  <si>
    <t>GEOL 495</t>
  </si>
  <si>
    <t>CHEM 131</t>
  </si>
  <si>
    <t>CHEM 131L</t>
  </si>
  <si>
    <t>CHEM 132</t>
  </si>
  <si>
    <t>CHEM 132L</t>
  </si>
  <si>
    <t>MATH 211 or 273</t>
  </si>
  <si>
    <t>PHYS 211 or 241</t>
  </si>
  <si>
    <t>PHYS 212 or 242</t>
  </si>
  <si>
    <t>GEOG 315</t>
  </si>
  <si>
    <t>GEOL 357</t>
  </si>
  <si>
    <t xml:space="preserve">GEOL 415 </t>
  </si>
  <si>
    <t>GEOL 470</t>
  </si>
  <si>
    <t>GEOG 319</t>
  </si>
  <si>
    <t>GEOG 321</t>
  </si>
  <si>
    <t>GEOG 416</t>
  </si>
  <si>
    <t>BIOL 205</t>
  </si>
  <si>
    <t>CHEM 331</t>
  </si>
  <si>
    <t>CHEM 345</t>
  </si>
  <si>
    <t>CHEM 310</t>
  </si>
  <si>
    <t>PHYS 307</t>
  </si>
  <si>
    <t>PHYS 351</t>
  </si>
  <si>
    <t>GEOL 333</t>
  </si>
  <si>
    <t>Physical Geology</t>
  </si>
  <si>
    <t>Historical Geology</t>
  </si>
  <si>
    <t>Environmental Geology</t>
  </si>
  <si>
    <t>Structural Geology</t>
  </si>
  <si>
    <t>Mineralogy</t>
  </si>
  <si>
    <t>Sedimentology and Stratigraphy</t>
  </si>
  <si>
    <t>Introduction to Research</t>
  </si>
  <si>
    <t>General Chemistry I</t>
  </si>
  <si>
    <t>General Chemistry I Lab</t>
  </si>
  <si>
    <t>General Chemistry II</t>
  </si>
  <si>
    <t>General Chemistry II Lab</t>
  </si>
  <si>
    <t>Calculus I</t>
  </si>
  <si>
    <t>General Physics I</t>
  </si>
  <si>
    <t>General Physics II</t>
  </si>
  <si>
    <t>Planetary Astronomy</t>
  </si>
  <si>
    <t>Geomorphology</t>
  </si>
  <si>
    <t>Physical Oceanography</t>
  </si>
  <si>
    <t>Hydrogeology</t>
  </si>
  <si>
    <t>Special Topics in Geology</t>
  </si>
  <si>
    <t>Soils and Vegetation</t>
  </si>
  <si>
    <t>Interpretation of Aerial Photographs</t>
  </si>
  <si>
    <t>Principles of Remote Sensing and Digital Image Processing</t>
  </si>
  <si>
    <t>General Botany</t>
  </si>
  <si>
    <t>Humans, Science and the Chesapeake Bay</t>
  </si>
  <si>
    <t>Principles of Physical Chemistry</t>
  </si>
  <si>
    <t>Instrumentation in Analytical Chemistry</t>
  </si>
  <si>
    <t>Introduction to Mathematical Physics</t>
  </si>
  <si>
    <t>PHYS 352</t>
  </si>
  <si>
    <t>Thermodynamics and Kinetic Theory</t>
  </si>
  <si>
    <t xml:space="preserve">Mechanics </t>
  </si>
  <si>
    <t>Prerequisite</t>
  </si>
  <si>
    <t>None</t>
  </si>
  <si>
    <t>GEOL 121 and PHYS 211 or equivalent</t>
  </si>
  <si>
    <t>GEOL 121, CHEM 131/L</t>
  </si>
  <si>
    <t>GEOL 121, GEOL 123, 8 additional GEOL credits</t>
  </si>
  <si>
    <t>PHYS 211 or 241, CHEM 131/L</t>
  </si>
  <si>
    <t>Typically Taught</t>
  </si>
  <si>
    <t>Co: CHEM 131L, MATH 115, 119, 211, or 273</t>
  </si>
  <si>
    <t xml:space="preserve">Co: CHEM 131 </t>
  </si>
  <si>
    <t>Co: CHEM 132</t>
  </si>
  <si>
    <t>CHEM 131, 131L, Co-requisite: CHEM 132L</t>
  </si>
  <si>
    <t>ASTR 371</t>
  </si>
  <si>
    <t>ASTR 161 or GEOL 121 or GEOL 123</t>
  </si>
  <si>
    <t>6 credits GEOL/GEOG,either GEOG 101 or GEOL 121</t>
  </si>
  <si>
    <t>CHEM 132/L, PHYS 211 or 241, rec: GEOL 321, 443</t>
  </si>
  <si>
    <t>GEOG 232</t>
  </si>
  <si>
    <t>BIOL 310</t>
  </si>
  <si>
    <t>BIOL 334</t>
  </si>
  <si>
    <t>BIOL 205 or 207 or 208 or 202</t>
  </si>
  <si>
    <t>CHEM 132, 132L</t>
  </si>
  <si>
    <t>CHEM 132, 132L MATH 211 or 273 PHYS 211 or 241</t>
  </si>
  <si>
    <t>CHEM 210</t>
  </si>
  <si>
    <t>PHYS 212 or 242, MATH 274</t>
  </si>
  <si>
    <t>PHYS 212 or 243, MATH 274</t>
  </si>
  <si>
    <t>PHYS 242, PHYS 307</t>
  </si>
  <si>
    <t>Notes:</t>
  </si>
  <si>
    <t>Required Geology Courses (30–31 credits)</t>
  </si>
  <si>
    <t>Additional Required Courses (19–20 credits)</t>
  </si>
  <si>
    <t>Sustainability and Natural Resources</t>
  </si>
  <si>
    <t>GEOL 410</t>
  </si>
  <si>
    <t>Credits</t>
  </si>
  <si>
    <t>1–2</t>
  </si>
  <si>
    <t>3–4</t>
  </si>
  <si>
    <t>1–4</t>
  </si>
  <si>
    <t>GEOL 121, CHEM 131/L, CHEM 132/L</t>
  </si>
  <si>
    <t>Methods for Environmental Geochemistry</t>
  </si>
  <si>
    <t>Elective Courses (15  - 20 Credits)*</t>
  </si>
  <si>
    <r>
      <rPr>
        <b/>
        <u/>
        <sz val="10"/>
        <color theme="1"/>
        <rFont val="Calibri"/>
        <family val="2"/>
        <scheme val="minor"/>
      </rPr>
      <t>211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 xml:space="preserve">MATH 109, 111, 115, or 119    </t>
    </r>
    <r>
      <rPr>
        <b/>
        <u/>
        <sz val="10"/>
        <color theme="1"/>
        <rFont val="Calibri"/>
        <family val="2"/>
        <scheme val="minor"/>
      </rPr>
      <t>273</t>
    </r>
    <r>
      <rPr>
        <sz val="10"/>
        <color theme="1"/>
        <rFont val="Calibri"/>
        <family val="2"/>
        <scheme val="minor"/>
      </rPr>
      <t>: MATH 119</t>
    </r>
  </si>
  <si>
    <r>
      <rPr>
        <b/>
        <u/>
        <sz val="10"/>
        <color theme="1"/>
        <rFont val="Calibri"/>
        <family val="2"/>
        <scheme val="minor"/>
      </rPr>
      <t xml:space="preserve">211: </t>
    </r>
    <r>
      <rPr>
        <sz val="10"/>
        <color theme="1"/>
        <rFont val="Calibri"/>
        <family val="2"/>
        <scheme val="minor"/>
      </rPr>
      <t xml:space="preserve">MATH 115   </t>
    </r>
    <r>
      <rPr>
        <b/>
        <u/>
        <sz val="10"/>
        <color theme="1"/>
        <rFont val="Calibri"/>
        <family val="2"/>
        <scheme val="minor"/>
      </rPr>
      <t xml:space="preserve">  241:</t>
    </r>
    <r>
      <rPr>
        <sz val="10"/>
        <color theme="1"/>
        <rFont val="Calibri"/>
        <family val="2"/>
        <scheme val="minor"/>
      </rPr>
      <t xml:space="preserve"> Co: MATH 273</t>
    </r>
  </si>
  <si>
    <r>
      <rPr>
        <b/>
        <u/>
        <sz val="10"/>
        <color theme="1"/>
        <rFont val="Calibri"/>
        <family val="2"/>
        <scheme val="minor"/>
      </rPr>
      <t xml:space="preserve">212: </t>
    </r>
    <r>
      <rPr>
        <sz val="10"/>
        <color theme="1"/>
        <rFont val="Calibri"/>
        <family val="2"/>
        <scheme val="minor"/>
      </rPr>
      <t xml:space="preserve"> PHYS 211    </t>
    </r>
    <r>
      <rPr>
        <b/>
        <u/>
        <sz val="10"/>
        <color theme="1"/>
        <rFont val="Calibri"/>
        <family val="2"/>
        <scheme val="minor"/>
      </rPr>
      <t xml:space="preserve">  242:</t>
    </r>
    <r>
      <rPr>
        <sz val="10"/>
        <color theme="1"/>
        <rFont val="Calibri"/>
        <family val="2"/>
        <scheme val="minor"/>
      </rPr>
      <t xml:space="preserve"> PHYS 241, Co: MATH 274</t>
    </r>
  </si>
  <si>
    <t>GEOL 421</t>
  </si>
  <si>
    <t>Tectonics</t>
  </si>
  <si>
    <t>GEOL 121, GEOL 321</t>
  </si>
  <si>
    <t>Fa/Sp/Su</t>
  </si>
  <si>
    <t>Sp</t>
  </si>
  <si>
    <t>Sp – Odd</t>
  </si>
  <si>
    <t>Fa – Odd</t>
  </si>
  <si>
    <t>Fa</t>
  </si>
  <si>
    <t>Fa – Even</t>
  </si>
  <si>
    <t>Fa/Sp</t>
  </si>
  <si>
    <t>GEOG 221 or consent of instructor</t>
  </si>
  <si>
    <t>Requirement met</t>
  </si>
  <si>
    <t>Petrology of Igneous &amp; Metamorphic Rocks</t>
  </si>
  <si>
    <t>GEOL 121, GEOL 331</t>
  </si>
  <si>
    <t>Sp – Even</t>
  </si>
  <si>
    <t>Research Problems in Geology</t>
  </si>
  <si>
    <t>Other</t>
  </si>
  <si>
    <t>Completed elective credits</t>
  </si>
  <si>
    <t>Potential elective credits</t>
  </si>
  <si>
    <t>GEOL 301</t>
  </si>
  <si>
    <t>GEOG 101, one of: CHEM 131, BIOL 201, 205</t>
  </si>
  <si>
    <t>Organic Chemistry I</t>
  </si>
  <si>
    <t>Introduction to Geographical Information Science</t>
  </si>
  <si>
    <t>Environmental Conservation</t>
  </si>
  <si>
    <t xml:space="preserve">BIOL 190, 201 or 202 and 10 units of biology, </t>
  </si>
  <si>
    <t xml:space="preserve">   geography, or physical science</t>
  </si>
  <si>
    <t>Fa - even</t>
  </si>
  <si>
    <t>BIOL 190 or 201</t>
  </si>
  <si>
    <t>GEOG 373</t>
  </si>
  <si>
    <t>Climatology</t>
  </si>
  <si>
    <t>GEOG 407</t>
  </si>
  <si>
    <t>GEOG 373 Climatology</t>
  </si>
  <si>
    <t>6 units of geography (or geology)</t>
  </si>
  <si>
    <t xml:space="preserve">* At least 5 elective courses (≥15 additional credits) must be taken with at least 2 from Geology (not including GEOL 490 or 491). Some electives may </t>
  </si>
  <si>
    <t xml:space="preserve">   require additional prerequisites. Other upper division courses in Biology, Chemistry, Physics, or Geography may be substituted if approved by </t>
  </si>
  <si>
    <t xml:space="preserve">   one’s advisor before registration.</t>
  </si>
  <si>
    <t>Applied Climatology</t>
  </si>
  <si>
    <t>GEOL 121, GEOL 123, GEOL 489, 2 additional upper level GEOL courses</t>
  </si>
  <si>
    <t>Mark cells with 'x' when completed</t>
  </si>
  <si>
    <t>Fall – Year 1</t>
  </si>
  <si>
    <t>Spring – Year 1</t>
  </si>
  <si>
    <r>
      <t xml:space="preserve">GEOL 121 </t>
    </r>
    <r>
      <rPr>
        <i/>
        <sz val="11"/>
        <color theme="1"/>
        <rFont val="Times"/>
        <family val="1"/>
      </rPr>
      <t>or</t>
    </r>
    <r>
      <rPr>
        <sz val="11"/>
        <color theme="1"/>
        <rFont val="Times"/>
        <family val="1"/>
      </rPr>
      <t xml:space="preserve">  </t>
    </r>
  </si>
  <si>
    <r>
      <t xml:space="preserve">Physical Geology or                            </t>
    </r>
    <r>
      <rPr>
        <b/>
        <sz val="11"/>
        <color theme="1"/>
        <rFont val="Times"/>
        <family val="1"/>
      </rPr>
      <t xml:space="preserve"> Core 7</t>
    </r>
  </si>
  <si>
    <r>
      <t xml:space="preserve">Historical Geology                               </t>
    </r>
    <r>
      <rPr>
        <b/>
        <sz val="11"/>
        <color theme="1"/>
        <rFont val="Times"/>
        <family val="1"/>
      </rPr>
      <t xml:space="preserve"> Core 8</t>
    </r>
  </si>
  <si>
    <t xml:space="preserve">  GEOL 122 </t>
  </si>
  <si>
    <t xml:space="preserve">   Honors Physical Geology</t>
  </si>
  <si>
    <t>CHEM 132/L</t>
  </si>
  <si>
    <t>CHEM 131/L</t>
  </si>
  <si>
    <r>
      <t xml:space="preserve">ENGL 102 </t>
    </r>
    <r>
      <rPr>
        <i/>
        <sz val="11"/>
        <color theme="1"/>
        <rFont val="Times"/>
        <family val="1"/>
      </rPr>
      <t>or</t>
    </r>
  </si>
  <si>
    <r>
      <t xml:space="preserve">Writing for a Liberal Education or        </t>
    </r>
    <r>
      <rPr>
        <b/>
        <sz val="11"/>
        <color theme="1"/>
        <rFont val="Times"/>
        <family val="1"/>
      </rPr>
      <t>Core 2</t>
    </r>
  </si>
  <si>
    <r>
      <t xml:space="preserve">MATH 211 </t>
    </r>
    <r>
      <rPr>
        <i/>
        <sz val="11"/>
        <color theme="1"/>
        <rFont val="Times"/>
        <family val="1"/>
      </rPr>
      <t>or</t>
    </r>
  </si>
  <si>
    <r>
      <t xml:space="preserve">Calculus for Applications </t>
    </r>
    <r>
      <rPr>
        <i/>
        <sz val="11"/>
        <color theme="1"/>
        <rFont val="Times"/>
        <family val="1"/>
      </rPr>
      <t xml:space="preserve">or                </t>
    </r>
    <r>
      <rPr>
        <b/>
        <sz val="11"/>
        <color theme="1"/>
        <rFont val="Times"/>
        <family val="1"/>
      </rPr>
      <t>Core 3</t>
    </r>
  </si>
  <si>
    <t xml:space="preserve">  ENGL 190</t>
  </si>
  <si>
    <t xml:space="preserve">   Honors Writing Seminar</t>
  </si>
  <si>
    <t xml:space="preserve"> MATH 273</t>
  </si>
  <si>
    <r>
      <t xml:space="preserve">   Calculus I </t>
    </r>
    <r>
      <rPr>
        <i/>
        <sz val="11"/>
        <color theme="1"/>
        <rFont val="Times"/>
        <family val="1"/>
      </rPr>
      <t>(recommended)</t>
    </r>
  </si>
  <si>
    <r>
      <t xml:space="preserve">PHYS 211 </t>
    </r>
    <r>
      <rPr>
        <i/>
        <sz val="11"/>
        <color theme="1"/>
        <rFont val="Times"/>
        <family val="1"/>
      </rPr>
      <t xml:space="preserve">or </t>
    </r>
  </si>
  <si>
    <r>
      <t xml:space="preserve">General Physics I (non-calc) </t>
    </r>
    <r>
      <rPr>
        <i/>
        <sz val="11"/>
        <color theme="1"/>
        <rFont val="Times"/>
        <family val="1"/>
      </rPr>
      <t>or</t>
    </r>
    <r>
      <rPr>
        <sz val="11"/>
        <color theme="1"/>
        <rFont val="Times"/>
        <family val="1"/>
      </rPr>
      <t xml:space="preserve"> </t>
    </r>
  </si>
  <si>
    <t>TSEM 102</t>
  </si>
  <si>
    <r>
      <t xml:space="preserve">Towson Seminar                                   </t>
    </r>
    <r>
      <rPr>
        <b/>
        <sz val="11"/>
        <color theme="1"/>
        <rFont val="Times"/>
        <family val="1"/>
      </rPr>
      <t>Core 1</t>
    </r>
  </si>
  <si>
    <t xml:space="preserve">  PHYS 241</t>
  </si>
  <si>
    <t xml:space="preserve">   General Physics I (calc) </t>
  </si>
  <si>
    <t>Fall – Year 2</t>
  </si>
  <si>
    <t>Spring – Year 2</t>
  </si>
  <si>
    <t>GEOL 301/357</t>
  </si>
  <si>
    <t>Sustain &amp; Nat'l Resources / Physical Oceanogr</t>
  </si>
  <si>
    <t>Geology elective</t>
  </si>
  <si>
    <t>Core 4</t>
  </si>
  <si>
    <t>Core 5</t>
  </si>
  <si>
    <r>
      <t xml:space="preserve">PHYS 212 </t>
    </r>
    <r>
      <rPr>
        <i/>
        <sz val="11"/>
        <color theme="1"/>
        <rFont val="Times"/>
        <family val="1"/>
      </rPr>
      <t xml:space="preserve">or </t>
    </r>
  </si>
  <si>
    <r>
      <t xml:space="preserve">General Physics II (non-calc) </t>
    </r>
    <r>
      <rPr>
        <i/>
        <sz val="11"/>
        <color theme="1"/>
        <rFont val="Times"/>
        <family val="1"/>
      </rPr>
      <t>or</t>
    </r>
    <r>
      <rPr>
        <sz val="11"/>
        <color theme="1"/>
        <rFont val="Times"/>
        <family val="1"/>
      </rPr>
      <t xml:space="preserve"> </t>
    </r>
  </si>
  <si>
    <t>Core 6</t>
  </si>
  <si>
    <t xml:space="preserve">  PHYS 242</t>
  </si>
  <si>
    <t xml:space="preserve">   General Physics II (calc) </t>
  </si>
  <si>
    <t>Fall – Year 3</t>
  </si>
  <si>
    <t>Spring – Year 3</t>
  </si>
  <si>
    <t>GEOL 333/443</t>
  </si>
  <si>
    <t>Ig/Met Petrology / Sedimentology-Stratigraphy</t>
  </si>
  <si>
    <t>GEOL 321/415</t>
  </si>
  <si>
    <t>Structural Geology / Hydrogeology</t>
  </si>
  <si>
    <t>Core 9</t>
  </si>
  <si>
    <t>GEOL 410 / ?</t>
  </si>
  <si>
    <t>Methods for Env'l Geochem / Geo elective</t>
  </si>
  <si>
    <t>Core 10</t>
  </si>
  <si>
    <t>Core 11</t>
  </si>
  <si>
    <t>Core 12</t>
  </si>
  <si>
    <t>Fall – Year 4</t>
  </si>
  <si>
    <t>Spring – Year 4</t>
  </si>
  <si>
    <t>Geology elective / elective</t>
  </si>
  <si>
    <t>Core 13</t>
  </si>
  <si>
    <t>Core 14</t>
  </si>
  <si>
    <t>Total credits</t>
  </si>
  <si>
    <t>Transfer credits (approx.)</t>
  </si>
  <si>
    <t>Assuming already took GEOL 121 and CHEM, MATH, and PHYS supporting courses along with most core courses</t>
  </si>
  <si>
    <t>Core / elective</t>
  </si>
  <si>
    <t>With core curriculum credits completed but limited science credits</t>
  </si>
  <si>
    <t xml:space="preserve">GEOL 121 </t>
  </si>
  <si>
    <r>
      <t xml:space="preserve">Physical Geology                               </t>
    </r>
    <r>
      <rPr>
        <b/>
        <sz val="11"/>
        <color theme="1"/>
        <rFont val="Times"/>
        <family val="1"/>
      </rPr>
      <t xml:space="preserve"> Core 7</t>
    </r>
  </si>
  <si>
    <t>General Chemistry 2</t>
  </si>
  <si>
    <t>MATH 119</t>
  </si>
  <si>
    <r>
      <t>Pre-calculus</t>
    </r>
    <r>
      <rPr>
        <i/>
        <sz val="11"/>
        <color theme="1"/>
        <rFont val="Times"/>
        <family val="1"/>
      </rPr>
      <t xml:space="preserve">                                         </t>
    </r>
    <r>
      <rPr>
        <b/>
        <sz val="11"/>
        <color theme="1"/>
        <rFont val="Times"/>
        <family val="1"/>
      </rPr>
      <t>Core 3</t>
    </r>
  </si>
  <si>
    <t>PHYS 211</t>
  </si>
  <si>
    <t>Physics 1 (non-calculus based)</t>
  </si>
  <si>
    <t>Core/elective</t>
  </si>
  <si>
    <t>MATH 273</t>
  </si>
  <si>
    <t>Calculus 1</t>
  </si>
  <si>
    <t>PHYS 212</t>
  </si>
  <si>
    <t>Physics 2 (non-calculus based)</t>
  </si>
  <si>
    <t>Selected possibilities for electives</t>
  </si>
  <si>
    <t>Intro to Geographic Information Systems*</t>
  </si>
  <si>
    <t>Soils &amp; Vegetation</t>
  </si>
  <si>
    <t>Principles of Remote Sensing &amp;</t>
  </si>
  <si>
    <t xml:space="preserve"> Digital Image Processing †</t>
  </si>
  <si>
    <t>MATH 274</t>
  </si>
  <si>
    <t>Calculus 2</t>
  </si>
  <si>
    <t>* GEOG 221 is prereq; † GEOG 232 is prereq</t>
  </si>
  <si>
    <t>Fall 2020</t>
  </si>
  <si>
    <t>Spring 2021</t>
  </si>
  <si>
    <t>Geology</t>
  </si>
  <si>
    <r>
      <t>Geology Advising Checklist: 4-year,</t>
    </r>
    <r>
      <rPr>
        <i/>
        <sz val="13"/>
        <color theme="1"/>
        <rFont val="Calibri"/>
        <family val="2"/>
      </rPr>
      <t xml:space="preserve"> ready for Calculus</t>
    </r>
  </si>
  <si>
    <r>
      <t>Geology Advising Checklist:</t>
    </r>
    <r>
      <rPr>
        <i/>
        <sz val="13"/>
        <color theme="1"/>
        <rFont val="Calibri"/>
        <family val="2"/>
      </rPr>
      <t xml:space="preserve"> transfer</t>
    </r>
  </si>
  <si>
    <t>Summer 2020</t>
  </si>
  <si>
    <t>Summer 2021</t>
  </si>
  <si>
    <t>Fall 2021</t>
  </si>
  <si>
    <t>Spring 2022</t>
  </si>
  <si>
    <t>Summer 2022</t>
  </si>
  <si>
    <t>Fall 2022</t>
  </si>
  <si>
    <t>Spring 2023</t>
  </si>
  <si>
    <t>Summer 2023</t>
  </si>
  <si>
    <t>Fall 2023</t>
  </si>
  <si>
    <t>Spring 2024</t>
  </si>
  <si>
    <t>Summer 2024</t>
  </si>
  <si>
    <t>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</si>
</sst>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"/>
      <family val="1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i/>
      <sz val="11"/>
      <color theme="1"/>
      <name val="Times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0" tint="-0.249977111117893"/>
      </bottom>
      <diagonal/>
    </border>
    <border>
      <left/>
      <right/>
      <top style="thin">
        <color theme="1" tint="0.249977111117893"/>
      </top>
      <bottom style="thin">
        <color theme="0" tint="-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/>
      <top/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auto="1"/>
      </right>
      <top style="thin">
        <color theme="0" tint="-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</borders>
  <cellStyleXfs count="9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14" xfId="0" applyFill="1" applyBorder="1" applyProtection="1"/>
    <xf numFmtId="0" fontId="0" fillId="2" borderId="18" xfId="0" applyFill="1" applyBorder="1" applyProtection="1"/>
    <xf numFmtId="0" fontId="0" fillId="2" borderId="16" xfId="0" applyFill="1" applyBorder="1" applyProtection="1"/>
    <xf numFmtId="0" fontId="0" fillId="2" borderId="0" xfId="0" applyFill="1" applyBorder="1" applyProtection="1"/>
    <xf numFmtId="0" fontId="1" fillId="2" borderId="18" xfId="0" applyFont="1" applyFill="1" applyBorder="1" applyProtection="1"/>
    <xf numFmtId="0" fontId="2" fillId="2" borderId="18" xfId="0" applyFont="1" applyFill="1" applyBorder="1" applyProtection="1"/>
    <xf numFmtId="0" fontId="0" fillId="2" borderId="15" xfId="0" applyFill="1" applyBorder="1" applyProtection="1"/>
    <xf numFmtId="0" fontId="0" fillId="4" borderId="0" xfId="0" applyFill="1" applyProtection="1"/>
    <xf numFmtId="0" fontId="0" fillId="3" borderId="14" xfId="0" applyFill="1" applyBorder="1" applyProtection="1"/>
    <xf numFmtId="0" fontId="0" fillId="3" borderId="18" xfId="0" applyFill="1" applyBorder="1" applyProtection="1"/>
    <xf numFmtId="0" fontId="1" fillId="3" borderId="18" xfId="0" applyFont="1" applyFill="1" applyBorder="1" applyProtection="1"/>
    <xf numFmtId="0" fontId="0" fillId="3" borderId="15" xfId="0" applyFill="1" applyBorder="1" applyProtection="1"/>
    <xf numFmtId="0" fontId="0" fillId="2" borderId="17" xfId="0" applyFill="1" applyBorder="1" applyProtection="1"/>
    <xf numFmtId="0" fontId="0" fillId="3" borderId="16" xfId="0" applyFill="1" applyBorder="1" applyProtection="1"/>
    <xf numFmtId="0" fontId="0" fillId="3" borderId="0" xfId="0" applyFill="1" applyBorder="1" applyProtection="1"/>
    <xf numFmtId="0" fontId="0" fillId="3" borderId="17" xfId="0" applyFill="1" applyBorder="1" applyProtection="1"/>
    <xf numFmtId="0" fontId="4" fillId="3" borderId="16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3" fillId="2" borderId="16" xfId="0" applyFont="1" applyFill="1" applyBorder="1" applyProtection="1"/>
    <xf numFmtId="0" fontId="4" fillId="3" borderId="11" xfId="0" applyFont="1" applyFill="1" applyBorder="1" applyProtection="1"/>
    <xf numFmtId="0" fontId="0" fillId="3" borderId="12" xfId="0" applyFill="1" applyBorder="1" applyProtection="1"/>
    <xf numFmtId="0" fontId="0" fillId="3" borderId="22" xfId="0" applyFill="1" applyBorder="1" applyProtection="1"/>
    <xf numFmtId="0" fontId="0" fillId="2" borderId="16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3" borderId="11" xfId="0" applyFill="1" applyBorder="1" applyProtection="1"/>
    <xf numFmtId="0" fontId="0" fillId="3" borderId="25" xfId="0" applyFill="1" applyBorder="1" applyProtection="1"/>
    <xf numFmtId="0" fontId="0" fillId="3" borderId="13" xfId="0" applyFill="1" applyBorder="1" applyProtection="1"/>
    <xf numFmtId="0" fontId="4" fillId="3" borderId="1" xfId="0" applyFont="1" applyFill="1" applyBorder="1" applyProtection="1"/>
    <xf numFmtId="0" fontId="0" fillId="3" borderId="2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0" xfId="0" applyFill="1" applyBorder="1" applyProtection="1"/>
    <xf numFmtId="0" fontId="0" fillId="3" borderId="14" xfId="0" applyFill="1" applyBorder="1"/>
    <xf numFmtId="0" fontId="0" fillId="3" borderId="18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/>
    <xf numFmtId="0" fontId="4" fillId="3" borderId="16" xfId="0" applyFont="1" applyFill="1" applyBorder="1" applyAlignment="1">
      <alignment horizontal="center"/>
    </xf>
    <xf numFmtId="0" fontId="0" fillId="3" borderId="15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wrapText="1"/>
    </xf>
    <xf numFmtId="0" fontId="4" fillId="3" borderId="13" xfId="0" applyFont="1" applyFill="1" applyBorder="1" applyAlignment="1" applyProtection="1">
      <alignment wrapText="1"/>
    </xf>
    <xf numFmtId="0" fontId="4" fillId="3" borderId="25" xfId="0" applyFont="1" applyFill="1" applyBorder="1" applyProtection="1"/>
    <xf numFmtId="0" fontId="0" fillId="3" borderId="22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5" fillId="3" borderId="12" xfId="0" applyFont="1" applyFill="1" applyBorder="1" applyProtection="1"/>
    <xf numFmtId="0" fontId="5" fillId="3" borderId="2" xfId="0" applyFont="1" applyFill="1" applyBorder="1" applyProtection="1"/>
    <xf numFmtId="0" fontId="5" fillId="3" borderId="18" xfId="0" applyFont="1" applyFill="1" applyBorder="1" applyProtection="1"/>
    <xf numFmtId="0" fontId="0" fillId="3" borderId="17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12" fillId="5" borderId="16" xfId="0" applyFont="1" applyFill="1" applyBorder="1"/>
    <xf numFmtId="0" fontId="12" fillId="5" borderId="19" xfId="0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13" fillId="5" borderId="20" xfId="0" applyFont="1" applyFill="1" applyBorder="1" applyAlignment="1">
      <alignment horizontal="left"/>
    </xf>
    <xf numFmtId="0" fontId="13" fillId="5" borderId="21" xfId="0" applyFont="1" applyFill="1" applyBorder="1" applyAlignment="1">
      <alignment horizontal="left"/>
    </xf>
    <xf numFmtId="0" fontId="12" fillId="5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Protection="1"/>
    <xf numFmtId="0" fontId="5" fillId="3" borderId="2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21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3" borderId="31" xfId="0" applyFill="1" applyBorder="1" applyProtection="1"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15" fillId="3" borderId="34" xfId="0" applyFont="1" applyFill="1" applyBorder="1" applyAlignment="1" applyProtection="1">
      <alignment horizontal="left"/>
      <protection locked="0"/>
    </xf>
    <xf numFmtId="0" fontId="5" fillId="3" borderId="33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5" fillId="3" borderId="35" xfId="0" applyFont="1" applyFill="1" applyBorder="1" applyAlignment="1" applyProtection="1">
      <alignment horizontal="left"/>
      <protection locked="0"/>
    </xf>
    <xf numFmtId="0" fontId="0" fillId="3" borderId="36" xfId="0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26" xfId="0" applyFont="1" applyFill="1" applyBorder="1" applyAlignment="1" applyProtection="1">
      <alignment horizontal="left"/>
      <protection locked="0"/>
    </xf>
    <xf numFmtId="0" fontId="5" fillId="3" borderId="27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5" fillId="3" borderId="0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17" fillId="3" borderId="16" xfId="0" applyFont="1" applyFill="1" applyBorder="1" applyProtection="1"/>
    <xf numFmtId="0" fontId="0" fillId="3" borderId="37" xfId="0" applyFill="1" applyBorder="1" applyProtection="1"/>
    <xf numFmtId="0" fontId="0" fillId="3" borderId="38" xfId="0" applyFill="1" applyBorder="1" applyAlignment="1" applyProtection="1">
      <alignment horizontal="center"/>
    </xf>
    <xf numFmtId="0" fontId="5" fillId="3" borderId="39" xfId="0" applyFont="1" applyFill="1" applyBorder="1" applyAlignment="1" applyProtection="1">
      <alignment horizontal="left"/>
    </xf>
    <xf numFmtId="0" fontId="0" fillId="3" borderId="42" xfId="0" applyFont="1" applyFill="1" applyBorder="1" applyAlignment="1" applyProtection="1">
      <alignment horizontal="center"/>
    </xf>
    <xf numFmtId="0" fontId="0" fillId="3" borderId="29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left"/>
    </xf>
    <xf numFmtId="0" fontId="5" fillId="3" borderId="41" xfId="0" applyFont="1" applyFill="1" applyBorder="1" applyAlignment="1" applyProtection="1">
      <alignment horizontal="left"/>
    </xf>
    <xf numFmtId="0" fontId="0" fillId="0" borderId="4" xfId="0" applyFont="1" applyFill="1" applyBorder="1" applyProtection="1"/>
    <xf numFmtId="0" fontId="19" fillId="6" borderId="43" xfId="0" applyFont="1" applyFill="1" applyBorder="1" applyAlignment="1"/>
    <xf numFmtId="0" fontId="0" fillId="6" borderId="44" xfId="0" applyFill="1" applyBorder="1"/>
    <xf numFmtId="0" fontId="0" fillId="6" borderId="45" xfId="0" applyFill="1" applyBorder="1" applyProtection="1">
      <protection locked="0"/>
    </xf>
    <xf numFmtId="0" fontId="19" fillId="0" borderId="0" xfId="0" applyFont="1" applyFill="1" applyBorder="1" applyAlignment="1"/>
    <xf numFmtId="0" fontId="0" fillId="0" borderId="0" xfId="0" applyFill="1" applyBorder="1" applyProtection="1">
      <protection locked="0"/>
    </xf>
    <xf numFmtId="0" fontId="21" fillId="6" borderId="46" xfId="0" applyFont="1" applyFill="1" applyBorder="1" applyAlignment="1"/>
    <xf numFmtId="0" fontId="22" fillId="6" borderId="47" xfId="0" applyFont="1" applyFill="1" applyBorder="1" applyAlignment="1"/>
    <xf numFmtId="0" fontId="23" fillId="6" borderId="48" xfId="0" applyFont="1" applyFill="1" applyBorder="1" applyAlignment="1">
      <alignment horizontal="center"/>
    </xf>
    <xf numFmtId="0" fontId="24" fillId="0" borderId="49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horizontal="center"/>
    </xf>
    <xf numFmtId="0" fontId="24" fillId="6" borderId="20" xfId="0" applyFont="1" applyFill="1" applyBorder="1"/>
    <xf numFmtId="49" fontId="24" fillId="6" borderId="0" xfId="0" applyNumberFormat="1" applyFont="1" applyFill="1" applyBorder="1" applyAlignment="1">
      <alignment wrapText="1"/>
    </xf>
    <xf numFmtId="0" fontId="24" fillId="6" borderId="21" xfId="0" applyFont="1" applyFill="1" applyBorder="1" applyAlignment="1">
      <alignment horizontal="center"/>
    </xf>
    <xf numFmtId="0" fontId="24" fillId="0" borderId="0" xfId="0" applyFont="1"/>
    <xf numFmtId="0" fontId="24" fillId="0" borderId="20" xfId="0" applyFont="1" applyFill="1" applyBorder="1"/>
    <xf numFmtId="0" fontId="24" fillId="0" borderId="49" xfId="0" applyFont="1" applyFill="1" applyBorder="1" applyAlignment="1"/>
    <xf numFmtId="0" fontId="24" fillId="0" borderId="0" xfId="0" applyFont="1" applyFill="1" applyBorder="1" applyAlignment="1"/>
    <xf numFmtId="0" fontId="24" fillId="6" borderId="49" xfId="0" applyFont="1" applyFill="1" applyBorder="1" applyAlignment="1"/>
    <xf numFmtId="0" fontId="24" fillId="6" borderId="0" xfId="0" applyFont="1" applyFill="1" applyBorder="1" applyAlignment="1"/>
    <xf numFmtId="0" fontId="24" fillId="6" borderId="0" xfId="0" applyFont="1" applyFill="1"/>
    <xf numFmtId="0" fontId="25" fillId="0" borderId="50" xfId="0" applyFont="1" applyBorder="1"/>
    <xf numFmtId="0" fontId="0" fillId="0" borderId="51" xfId="0" applyBorder="1"/>
    <xf numFmtId="0" fontId="25" fillId="0" borderId="5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3" xfId="0" applyFont="1" applyFill="1" applyBorder="1" applyAlignment="1"/>
    <xf numFmtId="0" fontId="24" fillId="0" borderId="0" xfId="0" applyFont="1" applyFill="1"/>
    <xf numFmtId="0" fontId="24" fillId="0" borderId="20" xfId="0" applyFont="1" applyFill="1" applyBorder="1" applyAlignment="1"/>
    <xf numFmtId="0" fontId="25" fillId="0" borderId="43" xfId="0" applyFont="1" applyBorder="1"/>
    <xf numFmtId="0" fontId="25" fillId="0" borderId="45" xfId="0" applyFont="1" applyBorder="1" applyAlignment="1">
      <alignment horizontal="center"/>
    </xf>
    <xf numFmtId="0" fontId="25" fillId="0" borderId="0" xfId="0" applyFont="1" applyBorder="1"/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6" fillId="0" borderId="0" xfId="0" applyFont="1"/>
    <xf numFmtId="0" fontId="27" fillId="6" borderId="46" xfId="0" applyFont="1" applyFill="1" applyBorder="1" applyAlignment="1"/>
    <xf numFmtId="0" fontId="24" fillId="6" borderId="48" xfId="0" applyFont="1" applyFill="1" applyBorder="1" applyAlignment="1">
      <alignment horizontal="center"/>
    </xf>
    <xf numFmtId="0" fontId="25" fillId="0" borderId="54" xfId="0" applyFont="1" applyBorder="1"/>
    <xf numFmtId="0" fontId="0" fillId="0" borderId="55" xfId="0" applyBorder="1"/>
    <xf numFmtId="0" fontId="25" fillId="0" borderId="56" xfId="0" applyFont="1" applyBorder="1" applyAlignment="1">
      <alignment horizontal="center"/>
    </xf>
    <xf numFmtId="0" fontId="27" fillId="6" borderId="57" xfId="0" applyFont="1" applyFill="1" applyBorder="1" applyAlignment="1"/>
    <xf numFmtId="0" fontId="22" fillId="6" borderId="58" xfId="0" applyFont="1" applyFill="1" applyBorder="1" applyAlignment="1"/>
    <xf numFmtId="0" fontId="24" fillId="6" borderId="59" xfId="0" applyFont="1" applyFill="1" applyBorder="1" applyAlignment="1">
      <alignment horizontal="center"/>
    </xf>
    <xf numFmtId="0" fontId="24" fillId="0" borderId="6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4" fillId="3" borderId="28" xfId="0" applyFont="1" applyFill="1" applyBorder="1" applyAlignment="1" applyProtection="1">
      <alignment horizontal="center" wrapText="1"/>
    </xf>
    <xf numFmtId="0" fontId="4" fillId="3" borderId="30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left"/>
    </xf>
    <xf numFmtId="0" fontId="5" fillId="3" borderId="23" xfId="0" applyFont="1" applyFill="1" applyBorder="1" applyAlignment="1" applyProtection="1">
      <alignment horizontal="left"/>
    </xf>
    <xf numFmtId="0" fontId="5" fillId="3" borderId="18" xfId="0" applyFont="1" applyFill="1" applyBorder="1" applyAlignment="1" applyProtection="1">
      <alignment horizontal="left"/>
    </xf>
    <xf numFmtId="0" fontId="5" fillId="3" borderId="24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21" xfId="0" applyFont="1" applyFill="1" applyBorder="1" applyAlignment="1" applyProtection="1">
      <alignment horizontal="left" vertical="top" wrapText="1"/>
    </xf>
    <xf numFmtId="0" fontId="5" fillId="3" borderId="26" xfId="0" applyFont="1" applyFill="1" applyBorder="1" applyAlignment="1" applyProtection="1">
      <alignment horizontal="left" vertical="top" wrapText="1"/>
    </xf>
    <xf numFmtId="0" fontId="5" fillId="3" borderId="12" xfId="0" applyFont="1" applyFill="1" applyBorder="1" applyAlignment="1" applyProtection="1">
      <alignment horizontal="left" vertical="top" wrapText="1"/>
    </xf>
    <xf numFmtId="0" fontId="5" fillId="3" borderId="27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horizontal="center"/>
    </xf>
    <xf numFmtId="0" fontId="5" fillId="3" borderId="26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left"/>
    </xf>
    <xf numFmtId="0" fontId="5" fillId="3" borderId="27" xfId="0" applyFont="1" applyFill="1" applyBorder="1" applyAlignment="1" applyProtection="1">
      <alignment horizontal="left"/>
    </xf>
    <xf numFmtId="0" fontId="11" fillId="3" borderId="26" xfId="0" applyFont="1" applyFill="1" applyBorder="1" applyAlignment="1" applyProtection="1">
      <alignment horizontal="left"/>
    </xf>
    <xf numFmtId="0" fontId="11" fillId="3" borderId="12" xfId="0" applyFont="1" applyFill="1" applyBorder="1" applyAlignment="1" applyProtection="1">
      <alignment horizontal="left"/>
    </xf>
    <xf numFmtId="0" fontId="11" fillId="3" borderId="27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right"/>
    </xf>
    <xf numFmtId="0" fontId="0" fillId="2" borderId="15" xfId="0" applyFill="1" applyBorder="1" applyAlignment="1" applyProtection="1">
      <alignment horizontal="right"/>
    </xf>
    <xf numFmtId="0" fontId="0" fillId="2" borderId="16" xfId="0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0" fillId="2" borderId="11" xfId="0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left"/>
    </xf>
    <xf numFmtId="0" fontId="6" fillId="3" borderId="24" xfId="0" applyFont="1" applyFill="1" applyBorder="1" applyAlignment="1" applyProtection="1">
      <alignment horizontal="left"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left" vertical="center" wrapText="1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tabSelected="1" workbookViewId="0">
      <selection activeCell="B16" sqref="B16"/>
    </sheetView>
  </sheetViews>
  <sheetFormatPr baseColWidth="10" defaultColWidth="8.83203125" defaultRowHeight="15" x14ac:dyDescent="0.2"/>
  <cols>
    <col min="2" max="2" width="12.83203125" bestFit="1" customWidth="1"/>
    <col min="5" max="5" width="12.83203125" bestFit="1" customWidth="1"/>
    <col min="8" max="8" width="12.83203125" bestFit="1" customWidth="1"/>
    <col min="11" max="11" width="4.6640625" customWidth="1"/>
    <col min="12" max="12" width="8.5" customWidth="1"/>
    <col min="13" max="13" width="15.5" bestFit="1" customWidth="1"/>
    <col min="14" max="14" width="10.33203125" customWidth="1"/>
    <col min="16" max="16" width="10" customWidth="1"/>
    <col min="17" max="17" width="23.83203125" customWidth="1"/>
    <col min="21" max="21" width="12.5" customWidth="1"/>
    <col min="23" max="23" width="14.5" bestFit="1" customWidth="1"/>
  </cols>
  <sheetData>
    <row r="1" spans="1:23" ht="20" thickBot="1" x14ac:dyDescent="0.3">
      <c r="A1" s="1"/>
      <c r="B1" s="2"/>
      <c r="C1" s="2"/>
      <c r="D1" s="5" t="s">
        <v>30</v>
      </c>
      <c r="E1" s="6"/>
      <c r="F1" s="6"/>
      <c r="G1" s="2"/>
      <c r="H1" s="2"/>
      <c r="I1" s="2"/>
      <c r="J1" s="2"/>
      <c r="K1" s="7"/>
      <c r="L1" s="8"/>
      <c r="M1" s="9"/>
      <c r="N1" s="10"/>
      <c r="O1" s="10"/>
      <c r="P1" s="10"/>
      <c r="Q1" s="11" t="s">
        <v>31</v>
      </c>
      <c r="R1" s="10"/>
      <c r="S1" s="10"/>
      <c r="T1" s="10"/>
      <c r="U1" s="10"/>
      <c r="V1" s="12"/>
      <c r="W1" s="41"/>
    </row>
    <row r="2" spans="1:23" ht="16" thickBot="1" x14ac:dyDescent="0.25">
      <c r="A2" s="3" t="s">
        <v>0</v>
      </c>
      <c r="B2" s="4"/>
      <c r="C2" s="195"/>
      <c r="D2" s="196"/>
      <c r="E2" s="196"/>
      <c r="F2" s="196"/>
      <c r="G2" s="196"/>
      <c r="H2" s="196"/>
      <c r="I2" s="196"/>
      <c r="J2" s="197"/>
      <c r="K2" s="13"/>
      <c r="L2" s="8"/>
      <c r="M2" s="14"/>
      <c r="N2" s="15"/>
      <c r="O2" s="15"/>
      <c r="P2" s="15"/>
      <c r="Q2" s="15"/>
      <c r="R2" s="15"/>
      <c r="S2" s="15"/>
      <c r="T2" s="15"/>
      <c r="U2" s="15"/>
      <c r="V2" s="16"/>
      <c r="W2" s="41"/>
    </row>
    <row r="3" spans="1:23" ht="16" thickBot="1" x14ac:dyDescent="0.25">
      <c r="A3" s="3" t="s">
        <v>1</v>
      </c>
      <c r="B3" s="4"/>
      <c r="C3" s="209"/>
      <c r="D3" s="210"/>
      <c r="E3" s="211"/>
      <c r="F3" s="198" t="s">
        <v>2</v>
      </c>
      <c r="G3" s="199"/>
      <c r="H3" s="204"/>
      <c r="I3" s="205"/>
      <c r="J3" s="206"/>
      <c r="K3" s="13"/>
      <c r="L3" s="8"/>
      <c r="M3" s="17" t="s">
        <v>32</v>
      </c>
      <c r="N3" s="15"/>
      <c r="O3" s="15"/>
      <c r="P3" s="15"/>
      <c r="Q3" s="15"/>
      <c r="R3" s="15"/>
      <c r="S3" s="15"/>
      <c r="T3" s="15"/>
      <c r="U3" s="15"/>
      <c r="V3" s="16"/>
      <c r="W3" s="41"/>
    </row>
    <row r="4" spans="1:23" ht="16" thickBot="1" x14ac:dyDescent="0.25">
      <c r="A4" s="3" t="s">
        <v>3</v>
      </c>
      <c r="B4" s="4"/>
      <c r="C4" s="195" t="s">
        <v>268</v>
      </c>
      <c r="D4" s="196"/>
      <c r="E4" s="197"/>
      <c r="F4" s="200" t="s">
        <v>4</v>
      </c>
      <c r="G4" s="201"/>
      <c r="H4" s="195"/>
      <c r="I4" s="196"/>
      <c r="J4" s="197"/>
      <c r="K4" s="13"/>
      <c r="L4" s="8"/>
      <c r="M4" s="14"/>
      <c r="N4" s="18" t="s">
        <v>33</v>
      </c>
      <c r="O4" s="34" t="s">
        <v>49</v>
      </c>
      <c r="P4" s="15"/>
      <c r="Q4" s="18" t="s">
        <v>40</v>
      </c>
      <c r="R4" s="34" t="s">
        <v>49</v>
      </c>
      <c r="S4" s="15"/>
      <c r="T4" s="15"/>
      <c r="U4" s="15"/>
      <c r="V4" s="16"/>
      <c r="W4" s="41"/>
    </row>
    <row r="5" spans="1:23" ht="16" thickBot="1" x14ac:dyDescent="0.25">
      <c r="A5" s="3" t="s">
        <v>4</v>
      </c>
      <c r="B5" s="4"/>
      <c r="C5" s="195"/>
      <c r="D5" s="196"/>
      <c r="E5" s="197"/>
      <c r="F5" s="202" t="s">
        <v>5</v>
      </c>
      <c r="G5" s="203"/>
      <c r="H5" s="195"/>
      <c r="I5" s="196"/>
      <c r="J5" s="197"/>
      <c r="K5" s="13"/>
      <c r="L5" s="8"/>
      <c r="M5" s="14"/>
      <c r="N5" s="18" t="s">
        <v>34</v>
      </c>
      <c r="O5" s="34" t="s">
        <v>49</v>
      </c>
      <c r="P5" s="15"/>
      <c r="Q5" s="18" t="s">
        <v>41</v>
      </c>
      <c r="R5" s="34" t="s">
        <v>49</v>
      </c>
      <c r="S5" s="15"/>
      <c r="T5" s="15"/>
      <c r="U5" s="15"/>
      <c r="V5" s="16"/>
      <c r="W5" s="41"/>
    </row>
    <row r="6" spans="1:23" ht="16" thickBot="1" x14ac:dyDescent="0.25">
      <c r="A6" s="3" t="s">
        <v>6</v>
      </c>
      <c r="B6" s="4"/>
      <c r="C6" s="195"/>
      <c r="D6" s="196"/>
      <c r="E6" s="196"/>
      <c r="F6" s="196"/>
      <c r="G6" s="196"/>
      <c r="H6" s="206"/>
      <c r="I6" s="19"/>
      <c r="J6" s="19"/>
      <c r="K6" s="13"/>
      <c r="L6" s="8"/>
      <c r="M6" s="14"/>
      <c r="N6" s="18" t="s">
        <v>35</v>
      </c>
      <c r="O6" s="34" t="s">
        <v>49</v>
      </c>
      <c r="P6" s="15"/>
      <c r="Q6" s="18" t="s">
        <v>42</v>
      </c>
      <c r="R6" s="34" t="s">
        <v>49</v>
      </c>
      <c r="S6" s="15"/>
      <c r="T6" s="15"/>
      <c r="U6" s="15"/>
      <c r="V6" s="16"/>
      <c r="W6" s="41"/>
    </row>
    <row r="7" spans="1:23" ht="16" thickBot="1" x14ac:dyDescent="0.25">
      <c r="A7" s="3" t="s">
        <v>7</v>
      </c>
      <c r="B7" s="4"/>
      <c r="C7" s="195"/>
      <c r="D7" s="196"/>
      <c r="E7" s="196"/>
      <c r="F7" s="196"/>
      <c r="G7" s="196"/>
      <c r="H7" s="197"/>
      <c r="I7" s="19"/>
      <c r="J7" s="19"/>
      <c r="K7" s="13"/>
      <c r="L7" s="8"/>
      <c r="M7" s="14"/>
      <c r="N7" s="18" t="s">
        <v>36</v>
      </c>
      <c r="O7" s="34" t="s">
        <v>49</v>
      </c>
      <c r="P7" s="15"/>
      <c r="Q7" s="18" t="s">
        <v>43</v>
      </c>
      <c r="R7" s="34" t="s">
        <v>49</v>
      </c>
      <c r="S7" s="15"/>
      <c r="T7" s="15"/>
      <c r="U7" s="15"/>
      <c r="V7" s="16"/>
      <c r="W7" s="41"/>
    </row>
    <row r="8" spans="1:23" ht="16" thickBo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13"/>
      <c r="L8" s="8"/>
      <c r="M8" s="14"/>
      <c r="N8" s="18" t="s">
        <v>37</v>
      </c>
      <c r="O8" s="34" t="s">
        <v>49</v>
      </c>
      <c r="P8" s="15"/>
      <c r="Q8" s="18" t="s">
        <v>44</v>
      </c>
      <c r="R8" s="34" t="s">
        <v>49</v>
      </c>
      <c r="S8" s="15"/>
      <c r="T8" s="15"/>
      <c r="U8" s="15"/>
      <c r="V8" s="16"/>
      <c r="W8" s="41"/>
    </row>
    <row r="9" spans="1:23" ht="16" thickBot="1" x14ac:dyDescent="0.25">
      <c r="A9" s="3" t="s">
        <v>8</v>
      </c>
      <c r="B9" s="4"/>
      <c r="C9" s="4"/>
      <c r="D9" s="34"/>
      <c r="E9" s="4"/>
      <c r="F9" s="4"/>
      <c r="G9" s="4"/>
      <c r="H9" s="4"/>
      <c r="I9" s="4"/>
      <c r="J9" s="4"/>
      <c r="K9" s="13"/>
      <c r="L9" s="8"/>
      <c r="M9" s="14"/>
      <c r="N9" s="18" t="s">
        <v>38</v>
      </c>
      <c r="O9" s="34" t="s">
        <v>49</v>
      </c>
      <c r="P9" s="15"/>
      <c r="Q9" s="18" t="s">
        <v>45</v>
      </c>
      <c r="R9" s="34" t="s">
        <v>49</v>
      </c>
      <c r="S9" s="15"/>
      <c r="T9" s="15"/>
      <c r="U9" s="15"/>
      <c r="V9" s="16"/>
      <c r="W9" s="41"/>
    </row>
    <row r="10" spans="1:23" ht="16" thickBot="1" x14ac:dyDescent="0.25">
      <c r="A10" s="3" t="s">
        <v>9</v>
      </c>
      <c r="B10" s="4"/>
      <c r="C10" s="4"/>
      <c r="D10" s="126">
        <f>SUM(D9,B20,E20,H20,B31,E31,H31,B42,E42,H42,B53,E53,H53,B64,E64,H64)</f>
        <v>0</v>
      </c>
      <c r="E10" s="4"/>
      <c r="F10" s="4"/>
      <c r="G10" s="4"/>
      <c r="H10" s="4"/>
      <c r="I10" s="4"/>
      <c r="J10" s="4"/>
      <c r="K10" s="13"/>
      <c r="L10" s="8"/>
      <c r="M10" s="14"/>
      <c r="N10" s="18" t="s">
        <v>39</v>
      </c>
      <c r="O10" s="34" t="s">
        <v>49</v>
      </c>
      <c r="P10" s="15"/>
      <c r="Q10" s="18" t="s">
        <v>46</v>
      </c>
      <c r="R10" s="34" t="s">
        <v>49</v>
      </c>
      <c r="S10" s="15"/>
      <c r="T10" s="15"/>
      <c r="U10" s="15"/>
      <c r="V10" s="16"/>
      <c r="W10" s="41"/>
    </row>
    <row r="11" spans="1:23" ht="15.75" customHeight="1" thickBo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13"/>
      <c r="L11" s="8"/>
      <c r="M11" s="14"/>
      <c r="N11" s="15"/>
      <c r="O11" s="15"/>
      <c r="P11" s="15"/>
      <c r="Q11" s="15"/>
      <c r="R11" s="15"/>
      <c r="S11" s="15"/>
      <c r="T11" s="15"/>
      <c r="U11" s="15"/>
      <c r="V11" s="52"/>
      <c r="W11" s="48"/>
    </row>
    <row r="12" spans="1:23" ht="16" thickBot="1" x14ac:dyDescent="0.25">
      <c r="A12" s="20" t="s">
        <v>13</v>
      </c>
      <c r="B12" s="34" t="s">
        <v>18</v>
      </c>
      <c r="C12" s="4"/>
      <c r="D12" s="4"/>
      <c r="E12" s="34" t="s">
        <v>18</v>
      </c>
      <c r="F12" s="4"/>
      <c r="G12" s="4"/>
      <c r="H12" s="34" t="s">
        <v>18</v>
      </c>
      <c r="I12" s="4"/>
      <c r="J12" s="4"/>
      <c r="K12" s="13"/>
      <c r="L12" s="8"/>
      <c r="M12" s="14"/>
      <c r="N12" s="15"/>
      <c r="O12" s="15"/>
      <c r="P12" s="15"/>
      <c r="Q12" s="15"/>
      <c r="R12" s="15"/>
      <c r="S12" s="15"/>
      <c r="T12" s="15"/>
      <c r="U12" s="15"/>
      <c r="V12" s="52"/>
      <c r="W12" s="48"/>
    </row>
    <row r="13" spans="1:23" ht="15" customHeight="1" thickBot="1" x14ac:dyDescent="0.25">
      <c r="A13" s="3"/>
      <c r="B13" s="4" t="s">
        <v>11</v>
      </c>
      <c r="C13" s="4" t="s">
        <v>12</v>
      </c>
      <c r="D13" s="4"/>
      <c r="E13" s="4" t="s">
        <v>11</v>
      </c>
      <c r="F13" s="4" t="s">
        <v>12</v>
      </c>
      <c r="G13" s="4"/>
      <c r="H13" s="4" t="s">
        <v>11</v>
      </c>
      <c r="I13" s="4" t="s">
        <v>12</v>
      </c>
      <c r="J13" s="4"/>
      <c r="K13" s="13"/>
      <c r="L13" s="8"/>
      <c r="M13" s="14"/>
      <c r="N13" s="15"/>
      <c r="O13" s="15"/>
      <c r="P13" s="15"/>
      <c r="Q13" s="15"/>
      <c r="R13" s="15"/>
      <c r="S13" s="15"/>
      <c r="T13" s="15"/>
      <c r="U13" s="15"/>
      <c r="V13" s="52"/>
      <c r="W13" s="121" t="s">
        <v>188</v>
      </c>
    </row>
    <row r="14" spans="1:23" ht="14" customHeight="1" x14ac:dyDescent="0.2">
      <c r="A14" s="3">
        <v>1</v>
      </c>
      <c r="B14" s="35"/>
      <c r="C14" s="36"/>
      <c r="D14" s="4">
        <v>1</v>
      </c>
      <c r="E14" s="35"/>
      <c r="F14" s="36"/>
      <c r="G14" s="4">
        <v>1</v>
      </c>
      <c r="H14" s="35"/>
      <c r="I14" s="36"/>
      <c r="J14" s="4"/>
      <c r="K14" s="13"/>
      <c r="L14" s="8"/>
      <c r="M14" s="9"/>
      <c r="N14" s="23"/>
      <c r="O14" s="174"/>
      <c r="P14" s="174"/>
      <c r="Q14" s="174"/>
      <c r="R14" s="207"/>
      <c r="S14" s="174"/>
      <c r="T14" s="174"/>
      <c r="U14" s="208"/>
      <c r="V14" s="172" t="s">
        <v>116</v>
      </c>
    </row>
    <row r="15" spans="1:23" ht="16" thickBot="1" x14ac:dyDescent="0.25">
      <c r="A15" s="3">
        <v>2</v>
      </c>
      <c r="B15" s="37"/>
      <c r="C15" s="38"/>
      <c r="D15" s="4">
        <v>2</v>
      </c>
      <c r="E15" s="37"/>
      <c r="F15" s="38"/>
      <c r="G15" s="4">
        <v>2</v>
      </c>
      <c r="H15" s="37"/>
      <c r="I15" s="38"/>
      <c r="J15" s="4"/>
      <c r="K15" s="13"/>
      <c r="L15" s="8"/>
      <c r="M15" s="26"/>
      <c r="N15" s="54" t="s">
        <v>140</v>
      </c>
      <c r="O15" s="175"/>
      <c r="P15" s="175"/>
      <c r="Q15" s="175"/>
      <c r="R15" s="192" t="s">
        <v>110</v>
      </c>
      <c r="S15" s="193"/>
      <c r="T15" s="193"/>
      <c r="U15" s="194"/>
      <c r="V15" s="173"/>
      <c r="W15" s="77" t="s">
        <v>161</v>
      </c>
    </row>
    <row r="16" spans="1:23" ht="16" thickBot="1" x14ac:dyDescent="0.25">
      <c r="A16" s="3">
        <v>3</v>
      </c>
      <c r="B16" s="37"/>
      <c r="C16" s="38"/>
      <c r="D16" s="4">
        <v>3</v>
      </c>
      <c r="E16" s="37"/>
      <c r="F16" s="38"/>
      <c r="G16" s="4">
        <v>3</v>
      </c>
      <c r="H16" s="37"/>
      <c r="I16" s="38"/>
      <c r="J16" s="4"/>
      <c r="K16" s="13"/>
      <c r="L16" s="8"/>
      <c r="M16" s="14"/>
      <c r="N16" s="15"/>
      <c r="O16" s="15"/>
      <c r="P16" s="15"/>
      <c r="Q16" s="15"/>
      <c r="R16" s="15"/>
      <c r="S16" s="15"/>
      <c r="T16" s="15"/>
      <c r="U16" s="15"/>
      <c r="V16" s="52"/>
    </row>
    <row r="17" spans="1:23" ht="16" thickBot="1" x14ac:dyDescent="0.25">
      <c r="A17" s="3">
        <v>4</v>
      </c>
      <c r="B17" s="37"/>
      <c r="C17" s="38"/>
      <c r="D17" s="4">
        <v>4</v>
      </c>
      <c r="E17" s="37"/>
      <c r="F17" s="38"/>
      <c r="G17" s="4">
        <v>4</v>
      </c>
      <c r="H17" s="37"/>
      <c r="I17" s="38"/>
      <c r="J17" s="4"/>
      <c r="K17" s="13"/>
      <c r="L17" s="8"/>
      <c r="M17" s="21" t="s">
        <v>136</v>
      </c>
      <c r="N17" s="22"/>
      <c r="O17" s="22"/>
      <c r="P17" s="22"/>
      <c r="Q17" s="22"/>
      <c r="R17" s="188"/>
      <c r="S17" s="188"/>
      <c r="T17" s="188"/>
      <c r="U17" s="188"/>
      <c r="V17" s="53"/>
      <c r="W17" s="122" t="str">
        <f>IF(COUNTA(W18:W26)=9,"X","")</f>
        <v/>
      </c>
    </row>
    <row r="18" spans="1:23" x14ac:dyDescent="0.2">
      <c r="A18" s="3">
        <v>5</v>
      </c>
      <c r="B18" s="37"/>
      <c r="C18" s="38"/>
      <c r="D18" s="4">
        <v>5</v>
      </c>
      <c r="E18" s="37"/>
      <c r="F18" s="38"/>
      <c r="G18" s="4">
        <v>5</v>
      </c>
      <c r="H18" s="37"/>
      <c r="I18" s="38"/>
      <c r="J18" s="4"/>
      <c r="K18" s="13"/>
      <c r="L18" s="8"/>
      <c r="M18" s="9" t="s">
        <v>54</v>
      </c>
      <c r="N18" s="55">
        <v>4</v>
      </c>
      <c r="O18" s="180" t="s">
        <v>80</v>
      </c>
      <c r="P18" s="180"/>
      <c r="Q18" s="180"/>
      <c r="R18" s="179" t="s">
        <v>111</v>
      </c>
      <c r="S18" s="180"/>
      <c r="T18" s="180"/>
      <c r="U18" s="181"/>
      <c r="V18" s="51" t="s">
        <v>153</v>
      </c>
      <c r="W18" s="75"/>
    </row>
    <row r="19" spans="1:23" ht="16" thickBot="1" x14ac:dyDescent="0.25">
      <c r="A19" s="3">
        <v>6</v>
      </c>
      <c r="B19" s="39"/>
      <c r="C19" s="40"/>
      <c r="D19" s="4">
        <v>6</v>
      </c>
      <c r="E19" s="39"/>
      <c r="F19" s="40"/>
      <c r="G19" s="4">
        <v>6</v>
      </c>
      <c r="H19" s="39"/>
      <c r="I19" s="40"/>
      <c r="J19" s="4"/>
      <c r="K19" s="13"/>
      <c r="L19" s="8"/>
      <c r="M19" s="14" t="s">
        <v>55</v>
      </c>
      <c r="N19" s="56">
        <v>4</v>
      </c>
      <c r="O19" s="177" t="s">
        <v>81</v>
      </c>
      <c r="P19" s="177"/>
      <c r="Q19" s="177"/>
      <c r="R19" s="176" t="s">
        <v>50</v>
      </c>
      <c r="S19" s="177"/>
      <c r="T19" s="177"/>
      <c r="U19" s="178"/>
      <c r="V19" s="63" t="s">
        <v>154</v>
      </c>
      <c r="W19" s="75"/>
    </row>
    <row r="20" spans="1:23" ht="16" thickBot="1" x14ac:dyDescent="0.25">
      <c r="A20" s="24" t="s">
        <v>10</v>
      </c>
      <c r="B20" s="212">
        <f>SUM(C14:C19)</f>
        <v>0</v>
      </c>
      <c r="C20" s="213"/>
      <c r="D20" s="25" t="s">
        <v>10</v>
      </c>
      <c r="E20" s="212">
        <f>SUM(F14:F19)</f>
        <v>0</v>
      </c>
      <c r="F20" s="213"/>
      <c r="G20" s="25" t="s">
        <v>10</v>
      </c>
      <c r="H20" s="212">
        <f>SUM(I14:I19)</f>
        <v>0</v>
      </c>
      <c r="I20" s="213"/>
      <c r="J20" s="4"/>
      <c r="K20" s="13"/>
      <c r="L20" s="8"/>
      <c r="M20" s="14" t="s">
        <v>51</v>
      </c>
      <c r="N20" s="56">
        <v>4</v>
      </c>
      <c r="O20" s="177" t="s">
        <v>82</v>
      </c>
      <c r="P20" s="177"/>
      <c r="Q20" s="177"/>
      <c r="R20" s="176" t="s">
        <v>50</v>
      </c>
      <c r="S20" s="177"/>
      <c r="T20" s="177"/>
      <c r="U20" s="178"/>
      <c r="V20" s="63" t="s">
        <v>154</v>
      </c>
      <c r="W20" s="75"/>
    </row>
    <row r="21" spans="1:23" ht="15" customHeight="1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13"/>
      <c r="L21" s="8"/>
      <c r="M21" s="14" t="s">
        <v>52</v>
      </c>
      <c r="N21" s="56">
        <v>4</v>
      </c>
      <c r="O21" s="177" t="s">
        <v>83</v>
      </c>
      <c r="P21" s="177"/>
      <c r="Q21" s="177"/>
      <c r="R21" s="176" t="s">
        <v>112</v>
      </c>
      <c r="S21" s="177"/>
      <c r="T21" s="177"/>
      <c r="U21" s="178"/>
      <c r="V21" s="63" t="s">
        <v>156</v>
      </c>
      <c r="W21" s="75"/>
    </row>
    <row r="22" spans="1:23" ht="16" thickBot="1" x14ac:dyDescent="0.25">
      <c r="A22" s="20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13"/>
      <c r="L22" s="8"/>
      <c r="M22" s="14" t="s">
        <v>53</v>
      </c>
      <c r="N22" s="56">
        <v>4</v>
      </c>
      <c r="O22" s="177" t="s">
        <v>84</v>
      </c>
      <c r="P22" s="177"/>
      <c r="Q22" s="177"/>
      <c r="R22" s="176" t="s">
        <v>113</v>
      </c>
      <c r="S22" s="177"/>
      <c r="T22" s="177"/>
      <c r="U22" s="178"/>
      <c r="V22" s="63" t="s">
        <v>157</v>
      </c>
      <c r="W22" s="75"/>
    </row>
    <row r="23" spans="1:23" ht="16" thickBot="1" x14ac:dyDescent="0.25">
      <c r="A23" s="3"/>
      <c r="B23" s="34" t="s">
        <v>22</v>
      </c>
      <c r="C23" s="4"/>
      <c r="D23" s="4"/>
      <c r="E23" s="34" t="s">
        <v>23</v>
      </c>
      <c r="F23" s="4"/>
      <c r="G23" s="4"/>
      <c r="H23" s="34" t="s">
        <v>18</v>
      </c>
      <c r="I23" s="4"/>
      <c r="J23" s="4"/>
      <c r="K23" s="13"/>
      <c r="L23" s="8"/>
      <c r="M23" s="69" t="s">
        <v>79</v>
      </c>
      <c r="N23" s="70">
        <v>4</v>
      </c>
      <c r="O23" s="71" t="s">
        <v>162</v>
      </c>
      <c r="P23" s="71"/>
      <c r="Q23" s="71"/>
      <c r="R23" s="72" t="s">
        <v>163</v>
      </c>
      <c r="S23" s="71"/>
      <c r="T23" s="71"/>
      <c r="U23" s="73"/>
      <c r="V23" s="74" t="s">
        <v>164</v>
      </c>
      <c r="W23" s="75"/>
    </row>
    <row r="24" spans="1:23" ht="16" thickBot="1" x14ac:dyDescent="0.25">
      <c r="A24" s="3"/>
      <c r="B24" s="4" t="s">
        <v>11</v>
      </c>
      <c r="C24" s="4" t="s">
        <v>12</v>
      </c>
      <c r="D24" s="4"/>
      <c r="E24" s="4" t="s">
        <v>11</v>
      </c>
      <c r="F24" s="4" t="s">
        <v>12</v>
      </c>
      <c r="G24" s="4"/>
      <c r="H24" s="4" t="s">
        <v>11</v>
      </c>
      <c r="I24" s="4" t="s">
        <v>12</v>
      </c>
      <c r="J24" s="4"/>
      <c r="K24" s="13"/>
      <c r="L24" s="8"/>
      <c r="M24" s="14" t="s">
        <v>56</v>
      </c>
      <c r="N24" s="56">
        <v>4</v>
      </c>
      <c r="O24" s="177" t="s">
        <v>85</v>
      </c>
      <c r="P24" s="177"/>
      <c r="Q24" s="177"/>
      <c r="R24" s="176" t="s">
        <v>113</v>
      </c>
      <c r="S24" s="177"/>
      <c r="T24" s="177"/>
      <c r="U24" s="178"/>
      <c r="V24" s="63" t="s">
        <v>155</v>
      </c>
      <c r="W24" s="75"/>
    </row>
    <row r="25" spans="1:23" x14ac:dyDescent="0.2">
      <c r="A25" s="3">
        <v>1</v>
      </c>
      <c r="B25" s="35"/>
      <c r="C25" s="36"/>
      <c r="D25" s="4">
        <v>1</v>
      </c>
      <c r="E25" s="35"/>
      <c r="F25" s="36"/>
      <c r="G25" s="4">
        <v>1</v>
      </c>
      <c r="H25" s="35"/>
      <c r="I25" s="36"/>
      <c r="J25" s="4"/>
      <c r="K25" s="13"/>
      <c r="L25" s="8"/>
      <c r="M25" s="14" t="s">
        <v>57</v>
      </c>
      <c r="N25" s="56">
        <v>1</v>
      </c>
      <c r="O25" s="177" t="s">
        <v>86</v>
      </c>
      <c r="P25" s="177"/>
      <c r="Q25" s="177"/>
      <c r="R25" s="176" t="s">
        <v>114</v>
      </c>
      <c r="S25" s="177"/>
      <c r="T25" s="177"/>
      <c r="U25" s="178"/>
      <c r="V25" s="63" t="s">
        <v>157</v>
      </c>
      <c r="W25" s="75"/>
    </row>
    <row r="26" spans="1:23" x14ac:dyDescent="0.2">
      <c r="A26" s="3">
        <v>2</v>
      </c>
      <c r="B26" s="37"/>
      <c r="C26" s="38"/>
      <c r="D26" s="4">
        <v>2</v>
      </c>
      <c r="E26" s="37"/>
      <c r="F26" s="38"/>
      <c r="G26" s="4">
        <v>2</v>
      </c>
      <c r="H26" s="37"/>
      <c r="I26" s="38"/>
      <c r="J26" s="4"/>
      <c r="K26" s="13"/>
      <c r="L26" s="8"/>
      <c r="M26" s="14" t="s">
        <v>58</v>
      </c>
      <c r="N26" s="56" t="s">
        <v>141</v>
      </c>
      <c r="O26" s="177" t="s">
        <v>165</v>
      </c>
      <c r="P26" s="177"/>
      <c r="Q26" s="177"/>
      <c r="R26" s="182" t="s">
        <v>187</v>
      </c>
      <c r="S26" s="183"/>
      <c r="T26" s="183"/>
      <c r="U26" s="184"/>
      <c r="V26" s="63" t="s">
        <v>154</v>
      </c>
      <c r="W26" s="75"/>
    </row>
    <row r="27" spans="1:23" ht="16" thickBot="1" x14ac:dyDescent="0.25">
      <c r="A27" s="3">
        <v>3</v>
      </c>
      <c r="B27" s="37"/>
      <c r="C27" s="38"/>
      <c r="D27" s="4">
        <v>3</v>
      </c>
      <c r="E27" s="37"/>
      <c r="F27" s="38"/>
      <c r="G27" s="4">
        <v>3</v>
      </c>
      <c r="H27" s="37"/>
      <c r="I27" s="38"/>
      <c r="J27" s="4"/>
      <c r="K27" s="13"/>
      <c r="L27" s="8"/>
      <c r="M27" s="26"/>
      <c r="N27" s="27"/>
      <c r="O27" s="60"/>
      <c r="P27" s="60"/>
      <c r="Q27" s="60"/>
      <c r="R27" s="185"/>
      <c r="S27" s="186"/>
      <c r="T27" s="186"/>
      <c r="U27" s="187"/>
      <c r="V27" s="64"/>
      <c r="W27" s="75"/>
    </row>
    <row r="28" spans="1:23" ht="16" thickBot="1" x14ac:dyDescent="0.25">
      <c r="A28" s="3">
        <v>4</v>
      </c>
      <c r="B28" s="37"/>
      <c r="C28" s="38"/>
      <c r="D28" s="4">
        <v>4</v>
      </c>
      <c r="E28" s="37"/>
      <c r="F28" s="38"/>
      <c r="G28" s="4">
        <v>4</v>
      </c>
      <c r="H28" s="37"/>
      <c r="I28" s="38"/>
      <c r="J28" s="4"/>
      <c r="K28" s="13"/>
      <c r="L28" s="8"/>
      <c r="M28" s="29" t="s">
        <v>137</v>
      </c>
      <c r="N28" s="30"/>
      <c r="O28" s="61"/>
      <c r="P28" s="61"/>
      <c r="Q28" s="61"/>
      <c r="R28" s="61"/>
      <c r="S28" s="61"/>
      <c r="T28" s="61"/>
      <c r="U28" s="61"/>
      <c r="V28" s="65"/>
      <c r="W28" s="122" t="str">
        <f>IF(COUNTA(W29:W35)=7,"X","")</f>
        <v/>
      </c>
    </row>
    <row r="29" spans="1:23" x14ac:dyDescent="0.2">
      <c r="A29" s="3">
        <v>5</v>
      </c>
      <c r="B29" s="37"/>
      <c r="C29" s="38"/>
      <c r="D29" s="4">
        <v>5</v>
      </c>
      <c r="E29" s="37"/>
      <c r="F29" s="38"/>
      <c r="G29" s="4">
        <v>5</v>
      </c>
      <c r="H29" s="37"/>
      <c r="I29" s="38"/>
      <c r="J29" s="4"/>
      <c r="K29" s="13"/>
      <c r="L29" s="8"/>
      <c r="M29" s="9" t="s">
        <v>59</v>
      </c>
      <c r="N29" s="55">
        <v>3</v>
      </c>
      <c r="O29" s="179" t="s">
        <v>87</v>
      </c>
      <c r="P29" s="180"/>
      <c r="Q29" s="181"/>
      <c r="R29" s="179" t="s">
        <v>117</v>
      </c>
      <c r="S29" s="180"/>
      <c r="T29" s="180"/>
      <c r="U29" s="181"/>
      <c r="V29" s="66" t="s">
        <v>153</v>
      </c>
      <c r="W29" s="75"/>
    </row>
    <row r="30" spans="1:23" ht="16" thickBot="1" x14ac:dyDescent="0.25">
      <c r="A30" s="3">
        <v>6</v>
      </c>
      <c r="B30" s="39"/>
      <c r="C30" s="40"/>
      <c r="D30" s="4">
        <v>6</v>
      </c>
      <c r="E30" s="39"/>
      <c r="F30" s="40"/>
      <c r="G30" s="4">
        <v>6</v>
      </c>
      <c r="H30" s="39"/>
      <c r="I30" s="40"/>
      <c r="J30" s="4"/>
      <c r="K30" s="13"/>
      <c r="L30" s="8"/>
      <c r="M30" s="14" t="s">
        <v>60</v>
      </c>
      <c r="N30" s="56">
        <v>1</v>
      </c>
      <c r="O30" s="176" t="s">
        <v>88</v>
      </c>
      <c r="P30" s="177"/>
      <c r="Q30" s="178"/>
      <c r="R30" s="176" t="s">
        <v>118</v>
      </c>
      <c r="S30" s="177"/>
      <c r="T30" s="177"/>
      <c r="U30" s="178"/>
      <c r="V30" s="67" t="s">
        <v>153</v>
      </c>
      <c r="W30" s="75"/>
    </row>
    <row r="31" spans="1:23" ht="16" thickBot="1" x14ac:dyDescent="0.25">
      <c r="A31" s="24" t="s">
        <v>10</v>
      </c>
      <c r="B31" s="212">
        <f>SUM(C25:C30)</f>
        <v>0</v>
      </c>
      <c r="C31" s="213"/>
      <c r="D31" s="25" t="s">
        <v>10</v>
      </c>
      <c r="E31" s="212">
        <f>SUM(F25:F30)</f>
        <v>0</v>
      </c>
      <c r="F31" s="213"/>
      <c r="G31" s="25" t="s">
        <v>10</v>
      </c>
      <c r="H31" s="212">
        <f>SUM(I25:I30)</f>
        <v>0</v>
      </c>
      <c r="I31" s="213"/>
      <c r="J31" s="4"/>
      <c r="K31" s="13"/>
      <c r="L31" s="8"/>
      <c r="M31" s="14" t="s">
        <v>61</v>
      </c>
      <c r="N31" s="56">
        <v>3</v>
      </c>
      <c r="O31" s="176" t="s">
        <v>89</v>
      </c>
      <c r="P31" s="177"/>
      <c r="Q31" s="178"/>
      <c r="R31" s="176" t="s">
        <v>120</v>
      </c>
      <c r="S31" s="177"/>
      <c r="T31" s="177"/>
      <c r="U31" s="178"/>
      <c r="V31" s="67" t="s">
        <v>153</v>
      </c>
      <c r="W31" s="75"/>
    </row>
    <row r="32" spans="1:23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13"/>
      <c r="L32" s="8"/>
      <c r="M32" s="14" t="s">
        <v>62</v>
      </c>
      <c r="N32" s="56">
        <v>1</v>
      </c>
      <c r="O32" s="176" t="s">
        <v>90</v>
      </c>
      <c r="P32" s="177"/>
      <c r="Q32" s="178"/>
      <c r="R32" s="176" t="s">
        <v>119</v>
      </c>
      <c r="S32" s="177"/>
      <c r="T32" s="177"/>
      <c r="U32" s="178"/>
      <c r="V32" s="67" t="s">
        <v>153</v>
      </c>
      <c r="W32" s="75"/>
    </row>
    <row r="33" spans="1:27" ht="16" thickBot="1" x14ac:dyDescent="0.25">
      <c r="A33" s="20" t="s">
        <v>15</v>
      </c>
      <c r="B33" s="4"/>
      <c r="C33" s="4"/>
      <c r="D33" s="4"/>
      <c r="E33" s="4"/>
      <c r="F33" s="4"/>
      <c r="G33" s="4"/>
      <c r="H33" s="4"/>
      <c r="I33" s="4"/>
      <c r="J33" s="4"/>
      <c r="K33" s="13"/>
      <c r="L33" s="8"/>
      <c r="M33" s="14" t="s">
        <v>63</v>
      </c>
      <c r="N33" s="56" t="s">
        <v>142</v>
      </c>
      <c r="O33" s="176" t="s">
        <v>91</v>
      </c>
      <c r="P33" s="177"/>
      <c r="Q33" s="178"/>
      <c r="R33" s="176" t="s">
        <v>147</v>
      </c>
      <c r="S33" s="177"/>
      <c r="T33" s="177"/>
      <c r="U33" s="178"/>
      <c r="V33" s="67" t="s">
        <v>153</v>
      </c>
      <c r="W33" s="75"/>
    </row>
    <row r="34" spans="1:27" ht="16" thickBot="1" x14ac:dyDescent="0.25">
      <c r="A34" s="3"/>
      <c r="B34" s="34" t="s">
        <v>18</v>
      </c>
      <c r="C34" s="4"/>
      <c r="D34" s="4"/>
      <c r="E34" s="34" t="s">
        <v>18</v>
      </c>
      <c r="F34" s="4"/>
      <c r="G34" s="4"/>
      <c r="H34" s="34" t="s">
        <v>18</v>
      </c>
      <c r="I34" s="4"/>
      <c r="J34" s="4"/>
      <c r="K34" s="13"/>
      <c r="L34" s="8"/>
      <c r="M34" s="14" t="s">
        <v>64</v>
      </c>
      <c r="N34" s="56">
        <v>4</v>
      </c>
      <c r="O34" s="176" t="s">
        <v>92</v>
      </c>
      <c r="P34" s="177"/>
      <c r="Q34" s="178"/>
      <c r="R34" s="176" t="s">
        <v>148</v>
      </c>
      <c r="S34" s="177"/>
      <c r="T34" s="177"/>
      <c r="U34" s="178"/>
      <c r="V34" s="67" t="s">
        <v>153</v>
      </c>
      <c r="W34" s="75"/>
    </row>
    <row r="35" spans="1:27" ht="16" thickBot="1" x14ac:dyDescent="0.25">
      <c r="A35" s="3"/>
      <c r="B35" s="4" t="s">
        <v>11</v>
      </c>
      <c r="C35" s="4" t="s">
        <v>12</v>
      </c>
      <c r="D35" s="4"/>
      <c r="E35" s="4" t="s">
        <v>11</v>
      </c>
      <c r="F35" s="4" t="s">
        <v>12</v>
      </c>
      <c r="G35" s="4"/>
      <c r="H35" s="4" t="s">
        <v>11</v>
      </c>
      <c r="I35" s="4" t="s">
        <v>12</v>
      </c>
      <c r="J35" s="4"/>
      <c r="K35" s="13"/>
      <c r="L35" s="8"/>
      <c r="M35" s="26" t="s">
        <v>65</v>
      </c>
      <c r="N35" s="57">
        <v>4</v>
      </c>
      <c r="O35" s="189" t="s">
        <v>93</v>
      </c>
      <c r="P35" s="190"/>
      <c r="Q35" s="191"/>
      <c r="R35" s="189" t="s">
        <v>149</v>
      </c>
      <c r="S35" s="190"/>
      <c r="T35" s="190"/>
      <c r="U35" s="191"/>
      <c r="V35" s="68" t="s">
        <v>153</v>
      </c>
      <c r="W35" s="75"/>
    </row>
    <row r="36" spans="1:27" ht="16" thickBot="1" x14ac:dyDescent="0.25">
      <c r="A36" s="3">
        <v>1</v>
      </c>
      <c r="B36" s="35"/>
      <c r="C36" s="36"/>
      <c r="D36" s="4">
        <v>1</v>
      </c>
      <c r="E36" s="35"/>
      <c r="F36" s="36"/>
      <c r="G36" s="4">
        <v>1</v>
      </c>
      <c r="H36" s="35"/>
      <c r="I36" s="36"/>
      <c r="J36" s="4"/>
      <c r="K36" s="13"/>
      <c r="L36" s="8"/>
      <c r="M36" s="9"/>
      <c r="N36" s="58"/>
      <c r="O36" s="62"/>
      <c r="P36" s="62"/>
      <c r="Q36" s="62"/>
      <c r="R36" s="62"/>
      <c r="S36" s="62"/>
      <c r="T36" s="62"/>
      <c r="U36" s="62"/>
      <c r="V36" s="58"/>
      <c r="W36" s="76"/>
      <c r="Y36" s="107">
        <f>SUM(Y38:Y64)</f>
        <v>0</v>
      </c>
      <c r="Z36" s="107" t="s">
        <v>168</v>
      </c>
    </row>
    <row r="37" spans="1:27" ht="16" thickBot="1" x14ac:dyDescent="0.25">
      <c r="A37" s="3">
        <v>2</v>
      </c>
      <c r="B37" s="37"/>
      <c r="C37" s="38"/>
      <c r="D37" s="4">
        <v>2</v>
      </c>
      <c r="E37" s="37"/>
      <c r="F37" s="38"/>
      <c r="G37" s="4">
        <v>2</v>
      </c>
      <c r="H37" s="37"/>
      <c r="I37" s="38"/>
      <c r="J37" s="4"/>
      <c r="K37" s="13"/>
      <c r="L37" s="8"/>
      <c r="M37" s="21" t="s">
        <v>146</v>
      </c>
      <c r="N37" s="59"/>
      <c r="O37" s="60"/>
      <c r="P37" s="60"/>
      <c r="Q37" s="60"/>
      <c r="R37" s="60"/>
      <c r="S37" s="60"/>
      <c r="T37" s="60"/>
      <c r="U37" s="60"/>
      <c r="V37" s="59"/>
      <c r="W37" s="123" t="str">
        <f>IF(X37&gt;15,"X","")</f>
        <v/>
      </c>
      <c r="X37" s="84">
        <f>SUM(X38:X64)</f>
        <v>0</v>
      </c>
      <c r="Y37" s="85" t="s">
        <v>167</v>
      </c>
    </row>
    <row r="38" spans="1:27" x14ac:dyDescent="0.2">
      <c r="A38" s="3">
        <v>3</v>
      </c>
      <c r="B38" s="37"/>
      <c r="C38" s="38"/>
      <c r="D38" s="4">
        <v>3</v>
      </c>
      <c r="E38" s="37"/>
      <c r="F38" s="38"/>
      <c r="G38" s="4">
        <v>3</v>
      </c>
      <c r="H38" s="37"/>
      <c r="I38" s="38"/>
      <c r="J38" s="4"/>
      <c r="K38" s="13"/>
      <c r="L38" s="8"/>
      <c r="M38" s="14" t="s">
        <v>169</v>
      </c>
      <c r="N38" s="56">
        <v>3</v>
      </c>
      <c r="O38" s="81" t="s">
        <v>138</v>
      </c>
      <c r="P38" s="81"/>
      <c r="Q38" s="81"/>
      <c r="R38" s="82" t="s">
        <v>50</v>
      </c>
      <c r="S38" s="81"/>
      <c r="T38" s="81"/>
      <c r="U38" s="83"/>
      <c r="V38" s="63" t="s">
        <v>156</v>
      </c>
      <c r="W38" s="75"/>
      <c r="X38" s="86" t="str">
        <f>IF((OR(W38="x", W38="X")),N38,"")</f>
        <v/>
      </c>
      <c r="Y38" s="86" t="str">
        <f t="shared" ref="Y38:Y57" si="0">IF(AND(NOT(ISBLANK(W38)),NOT(W38="X")),N38,"")</f>
        <v/>
      </c>
      <c r="AA38" t="b">
        <f>OR(W38="x", W38="X")</f>
        <v>0</v>
      </c>
    </row>
    <row r="39" spans="1:27" x14ac:dyDescent="0.2">
      <c r="A39" s="3">
        <v>4</v>
      </c>
      <c r="B39" s="37"/>
      <c r="C39" s="38"/>
      <c r="D39" s="4">
        <v>4</v>
      </c>
      <c r="E39" s="37"/>
      <c r="F39" s="38"/>
      <c r="G39" s="4">
        <v>4</v>
      </c>
      <c r="H39" s="37"/>
      <c r="I39" s="38"/>
      <c r="J39" s="4"/>
      <c r="K39" s="13"/>
      <c r="L39" s="8"/>
      <c r="M39" s="14" t="s">
        <v>67</v>
      </c>
      <c r="N39" s="56">
        <v>3</v>
      </c>
      <c r="O39" s="177" t="s">
        <v>96</v>
      </c>
      <c r="P39" s="177"/>
      <c r="Q39" s="177"/>
      <c r="R39" s="176" t="s">
        <v>115</v>
      </c>
      <c r="S39" s="177"/>
      <c r="T39" s="177"/>
      <c r="U39" s="178"/>
      <c r="V39" s="63" t="s">
        <v>158</v>
      </c>
      <c r="W39" s="75"/>
      <c r="X39" s="86" t="str">
        <f t="shared" ref="X39:X64" si="1">IF((OR(W39="x", W39="X")),N39,"")</f>
        <v/>
      </c>
      <c r="Y39" s="86" t="str">
        <f t="shared" si="0"/>
        <v/>
      </c>
    </row>
    <row r="40" spans="1:27" x14ac:dyDescent="0.2">
      <c r="A40" s="3">
        <v>5</v>
      </c>
      <c r="B40" s="37"/>
      <c r="C40" s="38"/>
      <c r="D40" s="4">
        <v>5</v>
      </c>
      <c r="E40" s="37"/>
      <c r="F40" s="38"/>
      <c r="G40" s="4">
        <v>5</v>
      </c>
      <c r="H40" s="37"/>
      <c r="I40" s="38"/>
      <c r="J40" s="4"/>
      <c r="K40" s="13"/>
      <c r="L40" s="8"/>
      <c r="M40" s="14" t="s">
        <v>139</v>
      </c>
      <c r="N40" s="56">
        <v>4</v>
      </c>
      <c r="O40" s="177" t="s">
        <v>145</v>
      </c>
      <c r="P40" s="177"/>
      <c r="Q40" s="177"/>
      <c r="R40" s="176" t="s">
        <v>144</v>
      </c>
      <c r="S40" s="177"/>
      <c r="T40" s="177"/>
      <c r="U40" s="178"/>
      <c r="V40" s="63" t="s">
        <v>164</v>
      </c>
      <c r="W40" s="75"/>
      <c r="X40" s="86" t="str">
        <f t="shared" si="1"/>
        <v/>
      </c>
      <c r="Y40" s="86" t="str">
        <f t="shared" si="0"/>
        <v/>
      </c>
    </row>
    <row r="41" spans="1:27" ht="15" customHeight="1" thickBot="1" x14ac:dyDescent="0.25">
      <c r="A41" s="3">
        <v>6</v>
      </c>
      <c r="B41" s="39"/>
      <c r="C41" s="40"/>
      <c r="D41" s="4">
        <v>6</v>
      </c>
      <c r="E41" s="39"/>
      <c r="F41" s="40"/>
      <c r="G41" s="4">
        <v>6</v>
      </c>
      <c r="H41" s="39"/>
      <c r="I41" s="40"/>
      <c r="J41" s="4"/>
      <c r="K41" s="13"/>
      <c r="L41" s="8"/>
      <c r="M41" s="14" t="s">
        <v>68</v>
      </c>
      <c r="N41" s="56">
        <v>4</v>
      </c>
      <c r="O41" s="177" t="s">
        <v>97</v>
      </c>
      <c r="P41" s="177"/>
      <c r="Q41" s="177"/>
      <c r="R41" s="176" t="s">
        <v>124</v>
      </c>
      <c r="S41" s="177"/>
      <c r="T41" s="177"/>
      <c r="U41" s="178"/>
      <c r="V41" s="63" t="s">
        <v>158</v>
      </c>
      <c r="W41" s="75"/>
      <c r="X41" s="86" t="str">
        <f t="shared" si="1"/>
        <v/>
      </c>
      <c r="Y41" s="86" t="str">
        <f t="shared" si="0"/>
        <v/>
      </c>
    </row>
    <row r="42" spans="1:27" ht="15.75" customHeight="1" thickBot="1" x14ac:dyDescent="0.25">
      <c r="A42" s="24" t="s">
        <v>10</v>
      </c>
      <c r="B42" s="212">
        <f>SUM(C36:C41)</f>
        <v>0</v>
      </c>
      <c r="C42" s="213"/>
      <c r="D42" s="25" t="s">
        <v>10</v>
      </c>
      <c r="E42" s="212">
        <f>SUM(F36:F41)</f>
        <v>0</v>
      </c>
      <c r="F42" s="213"/>
      <c r="G42" s="25" t="s">
        <v>10</v>
      </c>
      <c r="H42" s="212">
        <f>SUM(I36:I41)</f>
        <v>0</v>
      </c>
      <c r="I42" s="213"/>
      <c r="J42" s="4"/>
      <c r="K42" s="13"/>
      <c r="L42" s="8"/>
      <c r="M42" s="14" t="s">
        <v>150</v>
      </c>
      <c r="N42" s="56">
        <v>3</v>
      </c>
      <c r="O42" s="81" t="s">
        <v>151</v>
      </c>
      <c r="P42" s="81"/>
      <c r="Q42" s="81"/>
      <c r="R42" s="82" t="s">
        <v>152</v>
      </c>
      <c r="S42" s="81"/>
      <c r="T42" s="81"/>
      <c r="U42" s="83"/>
      <c r="V42" s="63"/>
      <c r="W42" s="75"/>
      <c r="X42" s="86" t="str">
        <f t="shared" si="1"/>
        <v/>
      </c>
      <c r="Y42" s="86" t="str">
        <f t="shared" si="0"/>
        <v/>
      </c>
    </row>
    <row r="43" spans="1:27" ht="15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13"/>
      <c r="L43" s="8"/>
      <c r="M43" s="114" t="s">
        <v>69</v>
      </c>
      <c r="N43" s="115" t="s">
        <v>143</v>
      </c>
      <c r="O43" s="116" t="s">
        <v>98</v>
      </c>
      <c r="P43" s="116"/>
      <c r="Q43" s="116"/>
      <c r="R43" s="124"/>
      <c r="S43" s="116"/>
      <c r="T43" s="116"/>
      <c r="U43" s="125"/>
      <c r="V43" s="117" t="s">
        <v>159</v>
      </c>
      <c r="W43" s="75"/>
      <c r="X43" s="86" t="str">
        <f t="shared" si="1"/>
        <v/>
      </c>
      <c r="Y43" s="86" t="str">
        <f t="shared" si="0"/>
        <v/>
      </c>
    </row>
    <row r="44" spans="1:27" ht="15.75" customHeight="1" thickBot="1" x14ac:dyDescent="0.25">
      <c r="A44" s="20" t="s">
        <v>16</v>
      </c>
      <c r="B44" s="4"/>
      <c r="C44" s="4"/>
      <c r="D44" s="4"/>
      <c r="E44" s="4"/>
      <c r="F44" s="4"/>
      <c r="G44" s="4"/>
      <c r="H44" s="4"/>
      <c r="I44" s="4"/>
      <c r="J44" s="4"/>
      <c r="K44" s="13"/>
      <c r="L44" s="8"/>
      <c r="M44" s="113" t="s">
        <v>125</v>
      </c>
      <c r="N44" s="119">
        <v>4</v>
      </c>
      <c r="O44" s="112" t="s">
        <v>172</v>
      </c>
      <c r="P44" s="111"/>
      <c r="Q44" s="111"/>
      <c r="R44" s="78" t="s">
        <v>160</v>
      </c>
      <c r="S44" s="79"/>
      <c r="T44" s="79"/>
      <c r="U44" s="80"/>
      <c r="V44" s="63" t="s">
        <v>159</v>
      </c>
      <c r="W44" s="75"/>
      <c r="X44" s="86" t="str">
        <f t="shared" si="1"/>
        <v/>
      </c>
      <c r="Y44" s="86" t="str">
        <f t="shared" si="0"/>
        <v/>
      </c>
    </row>
    <row r="45" spans="1:27" ht="15.75" customHeight="1" thickBot="1" x14ac:dyDescent="0.25">
      <c r="A45" s="3"/>
      <c r="B45" s="34" t="s">
        <v>18</v>
      </c>
      <c r="C45" s="4"/>
      <c r="D45" s="4"/>
      <c r="E45" s="34" t="s">
        <v>18</v>
      </c>
      <c r="F45" s="4"/>
      <c r="G45" s="4"/>
      <c r="H45" s="34" t="s">
        <v>18</v>
      </c>
      <c r="I45" s="4"/>
      <c r="J45" s="4"/>
      <c r="K45" s="13"/>
      <c r="L45" s="8"/>
      <c r="M45" s="113" t="s">
        <v>66</v>
      </c>
      <c r="N45" s="56">
        <v>3</v>
      </c>
      <c r="O45" s="177" t="s">
        <v>95</v>
      </c>
      <c r="P45" s="177"/>
      <c r="Q45" s="177"/>
      <c r="R45" s="176" t="s">
        <v>123</v>
      </c>
      <c r="S45" s="177"/>
      <c r="T45" s="177"/>
      <c r="U45" s="178"/>
      <c r="V45" s="63" t="s">
        <v>156</v>
      </c>
      <c r="W45" s="75"/>
      <c r="X45" s="86" t="str">
        <f t="shared" si="1"/>
        <v/>
      </c>
      <c r="Y45" s="86" t="str">
        <f t="shared" si="0"/>
        <v/>
      </c>
    </row>
    <row r="46" spans="1:27" ht="16" thickBot="1" x14ac:dyDescent="0.25">
      <c r="A46" s="3"/>
      <c r="B46" s="4" t="s">
        <v>11</v>
      </c>
      <c r="C46" s="4" t="s">
        <v>12</v>
      </c>
      <c r="D46" s="4"/>
      <c r="E46" s="4" t="s">
        <v>11</v>
      </c>
      <c r="F46" s="4" t="s">
        <v>12</v>
      </c>
      <c r="G46" s="4"/>
      <c r="H46" s="4" t="s">
        <v>11</v>
      </c>
      <c r="I46" s="4" t="s">
        <v>12</v>
      </c>
      <c r="J46" s="4"/>
      <c r="K46" s="13"/>
      <c r="L46" s="8"/>
      <c r="M46" s="113" t="s">
        <v>70</v>
      </c>
      <c r="N46" s="56">
        <v>3</v>
      </c>
      <c r="O46" s="177" t="s">
        <v>99</v>
      </c>
      <c r="P46" s="177"/>
      <c r="Q46" s="177"/>
      <c r="R46" s="176" t="s">
        <v>170</v>
      </c>
      <c r="S46" s="177"/>
      <c r="T46" s="177"/>
      <c r="U46" s="178"/>
      <c r="V46" s="63" t="s">
        <v>155</v>
      </c>
      <c r="W46" s="75"/>
      <c r="X46" s="86" t="str">
        <f t="shared" si="1"/>
        <v/>
      </c>
      <c r="Y46" s="86" t="str">
        <f t="shared" si="0"/>
        <v/>
      </c>
    </row>
    <row r="47" spans="1:27" x14ac:dyDescent="0.2">
      <c r="A47" s="3">
        <v>1</v>
      </c>
      <c r="B47" s="35"/>
      <c r="C47" s="36"/>
      <c r="D47" s="4">
        <v>1</v>
      </c>
      <c r="E47" s="35"/>
      <c r="F47" s="36"/>
      <c r="G47" s="4">
        <v>1</v>
      </c>
      <c r="H47" s="35"/>
      <c r="I47" s="36"/>
      <c r="J47" s="4"/>
      <c r="K47" s="13"/>
      <c r="L47" s="8"/>
      <c r="M47" s="113" t="s">
        <v>71</v>
      </c>
      <c r="N47" s="56">
        <v>3</v>
      </c>
      <c r="O47" s="177" t="s">
        <v>100</v>
      </c>
      <c r="P47" s="177"/>
      <c r="Q47" s="177"/>
      <c r="R47" s="176" t="s">
        <v>125</v>
      </c>
      <c r="S47" s="177"/>
      <c r="T47" s="177"/>
      <c r="U47" s="178"/>
      <c r="V47" s="63" t="s">
        <v>154</v>
      </c>
      <c r="W47" s="75"/>
      <c r="X47" s="86" t="str">
        <f t="shared" si="1"/>
        <v/>
      </c>
      <c r="Y47" s="86" t="str">
        <f t="shared" si="0"/>
        <v/>
      </c>
    </row>
    <row r="48" spans="1:27" ht="15.75" customHeight="1" x14ac:dyDescent="0.2">
      <c r="A48" s="3">
        <v>2</v>
      </c>
      <c r="B48" s="37"/>
      <c r="C48" s="38"/>
      <c r="D48" s="4">
        <v>2</v>
      </c>
      <c r="E48" s="37"/>
      <c r="F48" s="38"/>
      <c r="G48" s="4">
        <v>2</v>
      </c>
      <c r="H48" s="37"/>
      <c r="I48" s="38"/>
      <c r="J48" s="4"/>
      <c r="K48" s="13"/>
      <c r="L48" s="8"/>
      <c r="M48" s="113" t="s">
        <v>178</v>
      </c>
      <c r="N48" s="56">
        <v>3</v>
      </c>
      <c r="O48" s="120" t="s">
        <v>179</v>
      </c>
      <c r="P48" s="108"/>
      <c r="Q48" s="108"/>
      <c r="R48" s="109" t="s">
        <v>182</v>
      </c>
      <c r="S48" s="108"/>
      <c r="T48" s="108"/>
      <c r="U48" s="110"/>
      <c r="V48" s="63" t="s">
        <v>154</v>
      </c>
      <c r="W48" s="75"/>
      <c r="X48" s="86" t="str">
        <f t="shared" si="1"/>
        <v/>
      </c>
      <c r="Y48" s="86" t="str">
        <f t="shared" si="0"/>
        <v/>
      </c>
    </row>
    <row r="49" spans="1:25" ht="15" customHeight="1" x14ac:dyDescent="0.2">
      <c r="A49" s="3">
        <v>3</v>
      </c>
      <c r="B49" s="37"/>
      <c r="C49" s="38"/>
      <c r="D49" s="4">
        <v>3</v>
      </c>
      <c r="E49" s="37"/>
      <c r="F49" s="38"/>
      <c r="G49" s="4">
        <v>3</v>
      </c>
      <c r="H49" s="37"/>
      <c r="I49" s="38"/>
      <c r="J49" s="4"/>
      <c r="K49" s="13"/>
      <c r="L49" s="8"/>
      <c r="M49" s="113" t="s">
        <v>180</v>
      </c>
      <c r="N49" s="56">
        <v>3</v>
      </c>
      <c r="O49" s="120" t="s">
        <v>186</v>
      </c>
      <c r="P49" s="108"/>
      <c r="Q49" s="108"/>
      <c r="R49" s="109" t="s">
        <v>181</v>
      </c>
      <c r="S49" s="108"/>
      <c r="T49" s="108"/>
      <c r="U49" s="110"/>
      <c r="V49" s="63" t="s">
        <v>164</v>
      </c>
      <c r="W49" s="75"/>
      <c r="X49" s="86" t="str">
        <f t="shared" si="1"/>
        <v/>
      </c>
      <c r="Y49" s="86" t="str">
        <f t="shared" si="0"/>
        <v/>
      </c>
    </row>
    <row r="50" spans="1:25" ht="14" customHeight="1" x14ac:dyDescent="0.2">
      <c r="A50" s="3">
        <v>4</v>
      </c>
      <c r="B50" s="37"/>
      <c r="C50" s="38"/>
      <c r="D50" s="4">
        <v>4</v>
      </c>
      <c r="E50" s="37"/>
      <c r="F50" s="38"/>
      <c r="G50" s="4">
        <v>4</v>
      </c>
      <c r="H50" s="37"/>
      <c r="I50" s="38"/>
      <c r="J50" s="4"/>
      <c r="K50" s="13"/>
      <c r="L50" s="8"/>
      <c r="M50" s="113" t="s">
        <v>72</v>
      </c>
      <c r="N50" s="56">
        <v>3</v>
      </c>
      <c r="O50" s="214" t="s">
        <v>101</v>
      </c>
      <c r="P50" s="215"/>
      <c r="Q50" s="216"/>
      <c r="R50" s="78" t="s">
        <v>125</v>
      </c>
      <c r="S50" s="79"/>
      <c r="T50" s="79"/>
      <c r="U50" s="80"/>
      <c r="V50" s="63" t="s">
        <v>157</v>
      </c>
      <c r="W50" s="75"/>
      <c r="X50" s="86" t="str">
        <f t="shared" si="1"/>
        <v/>
      </c>
      <c r="Y50" s="86" t="str">
        <f t="shared" si="0"/>
        <v/>
      </c>
    </row>
    <row r="51" spans="1:25" ht="15.75" customHeight="1" x14ac:dyDescent="0.2">
      <c r="A51" s="3">
        <v>5</v>
      </c>
      <c r="B51" s="37"/>
      <c r="C51" s="38"/>
      <c r="D51" s="4">
        <v>5</v>
      </c>
      <c r="E51" s="37"/>
      <c r="F51" s="38"/>
      <c r="G51" s="4">
        <v>5</v>
      </c>
      <c r="H51" s="37"/>
      <c r="I51" s="38"/>
      <c r="J51" s="4"/>
      <c r="K51" s="13"/>
      <c r="L51" s="8"/>
      <c r="M51" s="113" t="s">
        <v>121</v>
      </c>
      <c r="N51" s="56">
        <v>3</v>
      </c>
      <c r="O51" s="177" t="s">
        <v>94</v>
      </c>
      <c r="P51" s="177"/>
      <c r="Q51" s="177"/>
      <c r="R51" s="176" t="s">
        <v>122</v>
      </c>
      <c r="S51" s="177"/>
      <c r="T51" s="177"/>
      <c r="U51" s="178"/>
      <c r="V51" s="118" t="s">
        <v>154</v>
      </c>
      <c r="W51" s="75"/>
      <c r="X51" s="86" t="str">
        <f t="shared" si="1"/>
        <v/>
      </c>
      <c r="Y51" s="86" t="str">
        <f t="shared" si="0"/>
        <v/>
      </c>
    </row>
    <row r="52" spans="1:25" ht="15.75" customHeight="1" thickBot="1" x14ac:dyDescent="0.25">
      <c r="A52" s="3">
        <v>6</v>
      </c>
      <c r="B52" s="39"/>
      <c r="C52" s="40"/>
      <c r="D52" s="4">
        <v>6</v>
      </c>
      <c r="E52" s="39"/>
      <c r="F52" s="40"/>
      <c r="G52" s="4">
        <v>6</v>
      </c>
      <c r="H52" s="39"/>
      <c r="I52" s="40"/>
      <c r="J52" s="4"/>
      <c r="K52" s="13"/>
      <c r="L52" s="8"/>
      <c r="M52" s="113" t="s">
        <v>73</v>
      </c>
      <c r="N52" s="56">
        <v>4</v>
      </c>
      <c r="O52" s="81" t="s">
        <v>102</v>
      </c>
      <c r="P52" s="81"/>
      <c r="Q52" s="81"/>
      <c r="R52" s="82" t="s">
        <v>177</v>
      </c>
      <c r="S52" s="81"/>
      <c r="T52" s="81"/>
      <c r="U52" s="83"/>
      <c r="V52" s="63" t="s">
        <v>154</v>
      </c>
      <c r="W52" s="75"/>
      <c r="X52" s="86" t="str">
        <f t="shared" si="1"/>
        <v/>
      </c>
      <c r="Y52" s="86" t="str">
        <f t="shared" si="0"/>
        <v/>
      </c>
    </row>
    <row r="53" spans="1:25" ht="16" thickBot="1" x14ac:dyDescent="0.25">
      <c r="A53" s="24" t="s">
        <v>10</v>
      </c>
      <c r="B53" s="212">
        <f>SUM(C47:C52)</f>
        <v>0</v>
      </c>
      <c r="C53" s="213"/>
      <c r="D53" s="25" t="s">
        <v>10</v>
      </c>
      <c r="E53" s="212">
        <f>SUM(F47:F52)</f>
        <v>0</v>
      </c>
      <c r="F53" s="213"/>
      <c r="G53" s="25" t="s">
        <v>10</v>
      </c>
      <c r="H53" s="212">
        <f>SUM(I47:I52)</f>
        <v>0</v>
      </c>
      <c r="I53" s="213"/>
      <c r="J53" s="4"/>
      <c r="K53" s="13"/>
      <c r="L53" s="8"/>
      <c r="M53" s="113" t="s">
        <v>126</v>
      </c>
      <c r="N53" s="56">
        <v>4</v>
      </c>
      <c r="O53" s="81" t="s">
        <v>173</v>
      </c>
      <c r="P53" s="81"/>
      <c r="Q53" s="81"/>
      <c r="R53" s="109" t="s">
        <v>174</v>
      </c>
      <c r="S53" s="81"/>
      <c r="T53" s="81"/>
      <c r="U53" s="83"/>
      <c r="V53" s="63"/>
      <c r="W53" s="75"/>
      <c r="X53" s="86" t="str">
        <f t="shared" si="1"/>
        <v/>
      </c>
      <c r="Y53" s="86" t="str">
        <f t="shared" si="0"/>
        <v/>
      </c>
    </row>
    <row r="54" spans="1:25" ht="15.75" customHeight="1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13"/>
      <c r="L54" s="8"/>
      <c r="M54" s="113"/>
      <c r="N54" s="56"/>
      <c r="O54" s="108"/>
      <c r="P54" s="108"/>
      <c r="Q54" s="108"/>
      <c r="R54" s="78" t="s">
        <v>175</v>
      </c>
      <c r="S54" s="108"/>
      <c r="T54" s="108"/>
      <c r="U54" s="110"/>
      <c r="V54" s="63" t="s">
        <v>176</v>
      </c>
      <c r="W54" s="75"/>
      <c r="X54" s="86" t="str">
        <f t="shared" si="1"/>
        <v/>
      </c>
      <c r="Y54" s="86" t="str">
        <f t="shared" si="0"/>
        <v/>
      </c>
    </row>
    <row r="55" spans="1:25" ht="15.75" customHeight="1" thickBot="1" x14ac:dyDescent="0.25">
      <c r="A55" s="20" t="s">
        <v>17</v>
      </c>
      <c r="B55" s="4"/>
      <c r="C55" s="4"/>
      <c r="D55" s="4"/>
      <c r="E55" s="4"/>
      <c r="F55" s="4"/>
      <c r="G55" s="4"/>
      <c r="H55" s="4"/>
      <c r="I55" s="4"/>
      <c r="J55" s="4"/>
      <c r="K55" s="13"/>
      <c r="L55" s="8"/>
      <c r="M55" s="113" t="s">
        <v>127</v>
      </c>
      <c r="N55" s="56">
        <v>3</v>
      </c>
      <c r="O55" s="217" t="s">
        <v>103</v>
      </c>
      <c r="P55" s="218"/>
      <c r="Q55" s="219"/>
      <c r="R55" s="78" t="s">
        <v>128</v>
      </c>
      <c r="S55" s="79"/>
      <c r="T55" s="79"/>
      <c r="U55" s="80"/>
      <c r="V55" s="63" t="s">
        <v>156</v>
      </c>
      <c r="W55" s="75"/>
      <c r="X55" s="86" t="str">
        <f t="shared" si="1"/>
        <v/>
      </c>
      <c r="Y55" s="86" t="str">
        <f t="shared" si="0"/>
        <v/>
      </c>
    </row>
    <row r="56" spans="1:25" ht="16" thickBot="1" x14ac:dyDescent="0.25">
      <c r="A56" s="3"/>
      <c r="B56" s="34" t="s">
        <v>18</v>
      </c>
      <c r="C56" s="4"/>
      <c r="D56" s="4"/>
      <c r="E56" s="34" t="s">
        <v>18</v>
      </c>
      <c r="F56" s="4"/>
      <c r="G56" s="4"/>
      <c r="H56" s="34" t="s">
        <v>18</v>
      </c>
      <c r="I56" s="4"/>
      <c r="J56" s="4"/>
      <c r="K56" s="13"/>
      <c r="L56" s="8"/>
      <c r="M56" s="113" t="s">
        <v>76</v>
      </c>
      <c r="N56" s="56">
        <v>3</v>
      </c>
      <c r="O56" s="81" t="s">
        <v>105</v>
      </c>
      <c r="P56" s="81"/>
      <c r="Q56" s="81"/>
      <c r="R56" s="82" t="s">
        <v>131</v>
      </c>
      <c r="S56" s="81"/>
      <c r="T56" s="81"/>
      <c r="U56" s="83"/>
      <c r="V56" s="63" t="s">
        <v>159</v>
      </c>
      <c r="W56" s="75"/>
      <c r="X56" s="86" t="str">
        <f t="shared" si="1"/>
        <v/>
      </c>
      <c r="Y56" s="86" t="str">
        <f t="shared" si="0"/>
        <v/>
      </c>
    </row>
    <row r="57" spans="1:25" ht="15.75" customHeight="1" thickBot="1" x14ac:dyDescent="0.25">
      <c r="A57" s="3"/>
      <c r="B57" s="4" t="s">
        <v>11</v>
      </c>
      <c r="C57" s="4" t="s">
        <v>12</v>
      </c>
      <c r="D57" s="4"/>
      <c r="E57" s="4" t="s">
        <v>11</v>
      </c>
      <c r="F57" s="4" t="s">
        <v>12</v>
      </c>
      <c r="G57" s="4"/>
      <c r="H57" s="4" t="s">
        <v>11</v>
      </c>
      <c r="I57" s="4" t="s">
        <v>12</v>
      </c>
      <c r="J57" s="4"/>
      <c r="K57" s="13"/>
      <c r="L57" s="8"/>
      <c r="M57" s="113" t="s">
        <v>74</v>
      </c>
      <c r="N57" s="56">
        <v>5</v>
      </c>
      <c r="O57" s="81" t="s">
        <v>171</v>
      </c>
      <c r="P57" s="81"/>
      <c r="Q57" s="81"/>
      <c r="R57" s="82" t="s">
        <v>129</v>
      </c>
      <c r="S57" s="81"/>
      <c r="T57" s="81"/>
      <c r="U57" s="83"/>
      <c r="V57" s="63" t="s">
        <v>153</v>
      </c>
      <c r="W57" s="75"/>
      <c r="X57" s="86" t="str">
        <f t="shared" si="1"/>
        <v/>
      </c>
      <c r="Y57" s="86" t="str">
        <f t="shared" si="0"/>
        <v/>
      </c>
    </row>
    <row r="58" spans="1:25" ht="15.75" customHeight="1" x14ac:dyDescent="0.2">
      <c r="A58" s="3">
        <v>1</v>
      </c>
      <c r="B58" s="35"/>
      <c r="C58" s="36"/>
      <c r="D58" s="4">
        <v>1</v>
      </c>
      <c r="E58" s="35"/>
      <c r="F58" s="36"/>
      <c r="G58" s="4">
        <v>1</v>
      </c>
      <c r="H58" s="35"/>
      <c r="I58" s="36"/>
      <c r="J58" s="4"/>
      <c r="K58" s="13"/>
      <c r="L58" s="8"/>
      <c r="M58" s="113" t="s">
        <v>75</v>
      </c>
      <c r="N58" s="56">
        <v>3</v>
      </c>
      <c r="O58" s="81" t="s">
        <v>104</v>
      </c>
      <c r="P58" s="81"/>
      <c r="Q58" s="81"/>
      <c r="R58" s="82" t="s">
        <v>130</v>
      </c>
      <c r="S58" s="81"/>
      <c r="T58" s="81"/>
      <c r="U58" s="83"/>
      <c r="V58" s="63" t="s">
        <v>159</v>
      </c>
      <c r="W58" s="75"/>
      <c r="X58" s="86" t="str">
        <f t="shared" si="1"/>
        <v/>
      </c>
      <c r="Y58" s="86" t="str">
        <f>IF(AND(NOT(ISBLANK(W58)),NOT(W58="X")),N56,"")</f>
        <v/>
      </c>
    </row>
    <row r="59" spans="1:25" ht="15" customHeight="1" x14ac:dyDescent="0.2">
      <c r="A59" s="3">
        <v>2</v>
      </c>
      <c r="B59" s="37"/>
      <c r="C59" s="38"/>
      <c r="D59" s="4">
        <v>2</v>
      </c>
      <c r="E59" s="37"/>
      <c r="F59" s="38"/>
      <c r="G59" s="4">
        <v>2</v>
      </c>
      <c r="H59" s="37"/>
      <c r="I59" s="38"/>
      <c r="J59" s="4"/>
      <c r="K59" s="13"/>
      <c r="L59" s="8"/>
      <c r="M59" s="14" t="s">
        <v>77</v>
      </c>
      <c r="N59" s="56">
        <v>3</v>
      </c>
      <c r="O59" s="182" t="s">
        <v>106</v>
      </c>
      <c r="P59" s="183"/>
      <c r="Q59" s="184"/>
      <c r="R59" s="78" t="s">
        <v>132</v>
      </c>
      <c r="S59" s="79"/>
      <c r="T59" s="79"/>
      <c r="U59" s="80"/>
      <c r="V59" s="63"/>
      <c r="W59" s="75"/>
      <c r="X59" s="86" t="str">
        <f t="shared" si="1"/>
        <v/>
      </c>
      <c r="Y59" s="86" t="str">
        <f>IF(AND(NOT(ISBLANK(W59)),NOT(W59="X")),N59,"")</f>
        <v/>
      </c>
    </row>
    <row r="60" spans="1:25" ht="15" customHeight="1" x14ac:dyDescent="0.2">
      <c r="A60" s="3">
        <v>3</v>
      </c>
      <c r="B60" s="37"/>
      <c r="C60" s="38"/>
      <c r="D60" s="4">
        <v>3</v>
      </c>
      <c r="E60" s="37"/>
      <c r="F60" s="38"/>
      <c r="G60" s="4">
        <v>3</v>
      </c>
      <c r="H60" s="37"/>
      <c r="I60" s="38"/>
      <c r="J60" s="4"/>
      <c r="K60" s="13"/>
      <c r="L60" s="8"/>
      <c r="M60" s="14" t="s">
        <v>78</v>
      </c>
      <c r="N60" s="56">
        <v>4</v>
      </c>
      <c r="O60" s="81" t="s">
        <v>109</v>
      </c>
      <c r="P60" s="81"/>
      <c r="Q60" s="81"/>
      <c r="R60" s="82" t="s">
        <v>134</v>
      </c>
      <c r="S60" s="81"/>
      <c r="T60" s="81"/>
      <c r="U60" s="83"/>
      <c r="V60" s="63"/>
      <c r="W60" s="75"/>
      <c r="X60" s="86" t="str">
        <f t="shared" si="1"/>
        <v/>
      </c>
      <c r="Y60" s="86" t="str">
        <f>IF(AND(NOT(ISBLANK(W60)),NOT(W60="X")),N61,"")</f>
        <v/>
      </c>
    </row>
    <row r="61" spans="1:25" ht="15" customHeight="1" x14ac:dyDescent="0.2">
      <c r="A61" s="3">
        <v>4</v>
      </c>
      <c r="B61" s="37"/>
      <c r="C61" s="38"/>
      <c r="D61" s="4">
        <v>4</v>
      </c>
      <c r="E61" s="37"/>
      <c r="F61" s="38"/>
      <c r="G61" s="4">
        <v>4</v>
      </c>
      <c r="H61" s="37"/>
      <c r="I61" s="38"/>
      <c r="J61" s="4"/>
      <c r="K61" s="13"/>
      <c r="L61" s="8"/>
      <c r="M61" s="14" t="s">
        <v>107</v>
      </c>
      <c r="N61" s="56">
        <v>3</v>
      </c>
      <c r="O61" s="182" t="s">
        <v>108</v>
      </c>
      <c r="P61" s="183"/>
      <c r="Q61" s="184"/>
      <c r="R61" s="78" t="s">
        <v>133</v>
      </c>
      <c r="S61" s="79"/>
      <c r="T61" s="79"/>
      <c r="U61" s="80"/>
      <c r="V61" s="63"/>
      <c r="W61" s="49"/>
      <c r="X61" s="86" t="str">
        <f t="shared" si="1"/>
        <v/>
      </c>
      <c r="Y61" s="86" t="str">
        <f>IF(AND(NOT(ISBLANK(W61)),NOT(W61="X")),N60,"")</f>
        <v/>
      </c>
    </row>
    <row r="62" spans="1:25" ht="14" customHeight="1" x14ac:dyDescent="0.2">
      <c r="A62" s="3">
        <v>5</v>
      </c>
      <c r="B62" s="37"/>
      <c r="C62" s="38"/>
      <c r="D62" s="4">
        <v>5</v>
      </c>
      <c r="E62" s="37"/>
      <c r="F62" s="38"/>
      <c r="G62" s="4">
        <v>5</v>
      </c>
      <c r="H62" s="37"/>
      <c r="I62" s="38"/>
      <c r="J62" s="4"/>
      <c r="K62" s="13"/>
      <c r="L62" s="8"/>
      <c r="M62" s="87"/>
      <c r="N62" s="88">
        <v>3</v>
      </c>
      <c r="O62" s="89" t="s">
        <v>166</v>
      </c>
      <c r="P62" s="90"/>
      <c r="Q62" s="90"/>
      <c r="R62" s="91"/>
      <c r="S62" s="90"/>
      <c r="T62" s="90"/>
      <c r="U62" s="92"/>
      <c r="V62" s="93"/>
      <c r="W62" s="75"/>
      <c r="X62" s="86" t="str">
        <f t="shared" si="1"/>
        <v/>
      </c>
      <c r="Y62" s="86" t="str">
        <f>IF(AND(NOT(ISBLANK(W62)),NOT(W62="X")),N62,"")</f>
        <v/>
      </c>
    </row>
    <row r="63" spans="1:25" ht="16" thickBot="1" x14ac:dyDescent="0.25">
      <c r="A63" s="3">
        <v>6</v>
      </c>
      <c r="B63" s="39"/>
      <c r="C63" s="40"/>
      <c r="D63" s="4">
        <v>6</v>
      </c>
      <c r="E63" s="39"/>
      <c r="F63" s="40"/>
      <c r="G63" s="4">
        <v>6</v>
      </c>
      <c r="H63" s="39"/>
      <c r="I63" s="40"/>
      <c r="J63" s="4"/>
      <c r="K63" s="13"/>
      <c r="L63" s="8"/>
      <c r="M63" s="94"/>
      <c r="N63" s="95"/>
      <c r="O63" s="96" t="s">
        <v>166</v>
      </c>
      <c r="P63" s="97"/>
      <c r="Q63" s="97"/>
      <c r="R63" s="98"/>
      <c r="S63" s="97"/>
      <c r="T63" s="97"/>
      <c r="U63" s="99"/>
      <c r="V63" s="100"/>
      <c r="W63" s="75"/>
      <c r="X63" s="86" t="str">
        <f t="shared" si="1"/>
        <v/>
      </c>
      <c r="Y63" s="86" t="str">
        <f>IF(AND(NOT(ISBLANK(W63)),NOT(W63="X")),N63,"")</f>
        <v/>
      </c>
    </row>
    <row r="64" spans="1:25" ht="16" thickBot="1" x14ac:dyDescent="0.25">
      <c r="A64" s="24" t="s">
        <v>10</v>
      </c>
      <c r="B64" s="212">
        <f>SUM(C58:C63)</f>
        <v>0</v>
      </c>
      <c r="C64" s="213"/>
      <c r="D64" s="25" t="s">
        <v>10</v>
      </c>
      <c r="E64" s="212">
        <f>SUM(F58:F63)</f>
        <v>0</v>
      </c>
      <c r="F64" s="213"/>
      <c r="G64" s="25" t="s">
        <v>10</v>
      </c>
      <c r="H64" s="212">
        <f>SUM(I58:I63)</f>
        <v>0</v>
      </c>
      <c r="I64" s="213"/>
      <c r="J64" s="4"/>
      <c r="K64" s="13"/>
      <c r="L64" s="8"/>
      <c r="M64" s="101"/>
      <c r="N64" s="102"/>
      <c r="O64" s="103" t="s">
        <v>166</v>
      </c>
      <c r="P64" s="104"/>
      <c r="Q64" s="104"/>
      <c r="R64" s="105"/>
      <c r="S64" s="104"/>
      <c r="T64" s="104"/>
      <c r="U64" s="106"/>
      <c r="V64" s="100"/>
      <c r="W64" s="75"/>
      <c r="X64" s="86" t="str">
        <f t="shared" si="1"/>
        <v/>
      </c>
      <c r="Y64" s="86" t="str">
        <f>IF(AND(NOT(ISBLANK(W64)),NOT(W64="X")),N64,"")</f>
        <v/>
      </c>
    </row>
    <row r="65" spans="1:22" ht="15" customHeight="1" thickBot="1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3"/>
      <c r="L65" s="8"/>
      <c r="M65" s="42" t="s">
        <v>183</v>
      </c>
      <c r="N65" s="43"/>
      <c r="O65" s="43"/>
      <c r="P65" s="43"/>
      <c r="Q65" s="43"/>
      <c r="R65" s="43"/>
      <c r="S65" s="43"/>
      <c r="T65" s="43"/>
      <c r="U65" s="43"/>
      <c r="V65" s="44"/>
    </row>
    <row r="66" spans="1:22" ht="14" customHeight="1" x14ac:dyDescent="0.2">
      <c r="M66" s="45" t="s">
        <v>184</v>
      </c>
      <c r="N66" s="46"/>
      <c r="O66" s="46"/>
      <c r="P66" s="46"/>
      <c r="Q66" s="46"/>
      <c r="R66" s="46"/>
      <c r="S66" s="46"/>
      <c r="T66" s="46"/>
      <c r="U66" s="46"/>
      <c r="V66" s="47"/>
    </row>
    <row r="67" spans="1:22" x14ac:dyDescent="0.2">
      <c r="M67" s="45" t="s">
        <v>185</v>
      </c>
      <c r="N67" s="46"/>
      <c r="O67" s="46"/>
      <c r="P67" s="46"/>
      <c r="Q67" s="46"/>
      <c r="R67" s="46"/>
      <c r="S67" s="46"/>
      <c r="T67" s="46"/>
      <c r="U67" s="46"/>
      <c r="V67" s="47"/>
    </row>
    <row r="68" spans="1:22" ht="16" thickBot="1" x14ac:dyDescent="0.25">
      <c r="M68" s="50" t="s">
        <v>135</v>
      </c>
      <c r="N68" s="46"/>
      <c r="O68" s="46"/>
      <c r="P68" s="46"/>
      <c r="Q68" s="46"/>
      <c r="R68" s="46"/>
      <c r="S68" s="46"/>
      <c r="T68" s="46"/>
      <c r="U68" s="46"/>
      <c r="V68" s="47"/>
    </row>
    <row r="69" spans="1:22" x14ac:dyDescent="0.2">
      <c r="M69" s="45"/>
      <c r="N69" s="220"/>
      <c r="O69" s="221"/>
      <c r="P69" s="221"/>
      <c r="Q69" s="221"/>
      <c r="R69" s="221"/>
      <c r="S69" s="221"/>
      <c r="T69" s="221"/>
      <c r="U69" s="222"/>
      <c r="V69" s="47"/>
    </row>
    <row r="70" spans="1:22" x14ac:dyDescent="0.2">
      <c r="M70" s="45"/>
      <c r="N70" s="223"/>
      <c r="O70" s="224"/>
      <c r="P70" s="224"/>
      <c r="Q70" s="224"/>
      <c r="R70" s="224"/>
      <c r="S70" s="224"/>
      <c r="T70" s="224"/>
      <c r="U70" s="225"/>
      <c r="V70" s="47"/>
    </row>
    <row r="71" spans="1:22" x14ac:dyDescent="0.2">
      <c r="M71" s="45"/>
      <c r="N71" s="223"/>
      <c r="O71" s="224"/>
      <c r="P71" s="224"/>
      <c r="Q71" s="224"/>
      <c r="R71" s="224"/>
      <c r="S71" s="224"/>
      <c r="T71" s="224"/>
      <c r="U71" s="225"/>
      <c r="V71" s="47"/>
    </row>
    <row r="72" spans="1:22" x14ac:dyDescent="0.2">
      <c r="M72" s="45"/>
      <c r="N72" s="223"/>
      <c r="O72" s="224"/>
      <c r="P72" s="224"/>
      <c r="Q72" s="224"/>
      <c r="R72" s="224"/>
      <c r="S72" s="224"/>
      <c r="T72" s="224"/>
      <c r="U72" s="225"/>
      <c r="V72" s="47"/>
    </row>
    <row r="73" spans="1:22" x14ac:dyDescent="0.2">
      <c r="M73" s="14"/>
      <c r="N73" s="223"/>
      <c r="O73" s="224"/>
      <c r="P73" s="224"/>
      <c r="Q73" s="224"/>
      <c r="R73" s="224"/>
      <c r="S73" s="224"/>
      <c r="T73" s="224"/>
      <c r="U73" s="225"/>
      <c r="V73" s="16"/>
    </row>
    <row r="74" spans="1:22" ht="16" thickBot="1" x14ac:dyDescent="0.25">
      <c r="M74" s="14"/>
      <c r="N74" s="226"/>
      <c r="O74" s="227"/>
      <c r="P74" s="227"/>
      <c r="Q74" s="227"/>
      <c r="R74" s="227"/>
      <c r="S74" s="227"/>
      <c r="T74" s="227"/>
      <c r="U74" s="228"/>
      <c r="V74" s="16"/>
    </row>
    <row r="75" spans="1:22" ht="16" thickBot="1" x14ac:dyDescent="0.25">
      <c r="M75" s="26"/>
      <c r="N75" s="22"/>
      <c r="O75" s="22"/>
      <c r="P75" s="22"/>
      <c r="Q75" s="22"/>
      <c r="R75" s="22"/>
      <c r="S75" s="22"/>
      <c r="T75" s="22"/>
      <c r="U75" s="22"/>
      <c r="V75" s="28"/>
    </row>
  </sheetData>
  <sheetProtection sheet="1" objects="1" scenarios="1" selectLockedCells="1"/>
  <mergeCells count="82">
    <mergeCell ref="N69:U74"/>
    <mergeCell ref="O18:Q18"/>
    <mergeCell ref="O19:Q19"/>
    <mergeCell ref="O46:Q46"/>
    <mergeCell ref="O51:Q51"/>
    <mergeCell ref="R19:U19"/>
    <mergeCell ref="R20:U20"/>
    <mergeCell ref="R21:U21"/>
    <mergeCell ref="O20:Q20"/>
    <mergeCell ref="O21:Q21"/>
    <mergeCell ref="R41:U41"/>
    <mergeCell ref="R46:U46"/>
    <mergeCell ref="R34:U34"/>
    <mergeCell ref="O22:Q22"/>
    <mergeCell ref="O24:Q24"/>
    <mergeCell ref="O39:Q39"/>
    <mergeCell ref="O41:Q41"/>
    <mergeCell ref="O25:Q25"/>
    <mergeCell ref="O26:Q26"/>
    <mergeCell ref="O29:Q29"/>
    <mergeCell ref="O30:Q30"/>
    <mergeCell ref="O31:Q31"/>
    <mergeCell ref="O32:Q32"/>
    <mergeCell ref="O33:Q33"/>
    <mergeCell ref="O34:Q34"/>
    <mergeCell ref="O35:Q35"/>
    <mergeCell ref="O40:Q40"/>
    <mergeCell ref="B64:C64"/>
    <mergeCell ref="E64:F64"/>
    <mergeCell ref="H64:I64"/>
    <mergeCell ref="B53:C53"/>
    <mergeCell ref="E53:F53"/>
    <mergeCell ref="H53:I53"/>
    <mergeCell ref="B42:C42"/>
    <mergeCell ref="E42:F42"/>
    <mergeCell ref="O61:Q61"/>
    <mergeCell ref="O47:Q47"/>
    <mergeCell ref="H42:I42"/>
    <mergeCell ref="O50:Q50"/>
    <mergeCell ref="O59:Q59"/>
    <mergeCell ref="O55:Q55"/>
    <mergeCell ref="O45:Q45"/>
    <mergeCell ref="B20:C20"/>
    <mergeCell ref="E20:F20"/>
    <mergeCell ref="H20:I20"/>
    <mergeCell ref="B31:C31"/>
    <mergeCell ref="E31:F31"/>
    <mergeCell ref="H31:I31"/>
    <mergeCell ref="C7:H7"/>
    <mergeCell ref="H4:J4"/>
    <mergeCell ref="H3:J3"/>
    <mergeCell ref="C6:H6"/>
    <mergeCell ref="R14:U14"/>
    <mergeCell ref="C3:E3"/>
    <mergeCell ref="C4:E4"/>
    <mergeCell ref="C2:J2"/>
    <mergeCell ref="F3:G3"/>
    <mergeCell ref="F4:G4"/>
    <mergeCell ref="F5:G5"/>
    <mergeCell ref="H5:J5"/>
    <mergeCell ref="C5:E5"/>
    <mergeCell ref="R51:U51"/>
    <mergeCell ref="R45:U45"/>
    <mergeCell ref="R35:U35"/>
    <mergeCell ref="R47:U47"/>
    <mergeCell ref="R15:U15"/>
    <mergeCell ref="V14:V15"/>
    <mergeCell ref="O14:Q14"/>
    <mergeCell ref="O15:Q15"/>
    <mergeCell ref="R40:U40"/>
    <mergeCell ref="R29:U29"/>
    <mergeCell ref="R30:U30"/>
    <mergeCell ref="R31:U31"/>
    <mergeCell ref="R32:U32"/>
    <mergeCell ref="R33:U33"/>
    <mergeCell ref="R22:U22"/>
    <mergeCell ref="R24:U24"/>
    <mergeCell ref="R25:U25"/>
    <mergeCell ref="R26:U27"/>
    <mergeCell ref="R18:U18"/>
    <mergeCell ref="R17:U17"/>
    <mergeCell ref="R39:U39"/>
  </mergeCells>
  <phoneticPr fontId="14" type="noConversion"/>
  <pageMargins left="0.7" right="0.7" top="0.75" bottom="0.75" header="0.3" footer="0.3"/>
  <pageSetup scale="43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Sheet2!$E$2:$E$4</xm:f>
          </x14:formula1>
          <xm:sqref>O4:O10 R4:R10</xm:sqref>
        </x14:dataValidation>
        <x14:dataValidation type="list" allowBlank="1" showInputMessage="1" showErrorMessage="1" xr:uid="{00000000-0002-0000-0000-000000000000}">
          <x14:formula1>
            <xm:f>Sheet2!$B$1:$B$18</xm:f>
          </x14:formula1>
          <xm:sqref>E12 H56 E56 B56 H45 E45 B45 H34 E34 B34 H23 E23 B23 H12</xm:sqref>
        </x14:dataValidation>
        <x14:dataValidation type="list" allowBlank="1" showInputMessage="1" showErrorMessage="1" xr:uid="{A5FC26A6-1ED8-724F-A29B-BD2CBDF6CFB9}">
          <x14:formula1>
            <xm:f>Sheet2!$B$1:$B$26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6"/>
  <sheetViews>
    <sheetView workbookViewId="0">
      <selection activeCell="B2" sqref="B2:B26"/>
    </sheetView>
  </sheetViews>
  <sheetFormatPr baseColWidth="10" defaultColWidth="8.83203125" defaultRowHeight="15" x14ac:dyDescent="0.2"/>
  <sheetData>
    <row r="1" spans="2:5" x14ac:dyDescent="0.2">
      <c r="B1" t="s">
        <v>18</v>
      </c>
    </row>
    <row r="2" spans="2:5" x14ac:dyDescent="0.2">
      <c r="B2" t="s">
        <v>19</v>
      </c>
      <c r="E2" t="s">
        <v>49</v>
      </c>
    </row>
    <row r="3" spans="2:5" x14ac:dyDescent="0.2">
      <c r="B3" t="s">
        <v>20</v>
      </c>
      <c r="E3" t="s">
        <v>47</v>
      </c>
    </row>
    <row r="4" spans="2:5" x14ac:dyDescent="0.2">
      <c r="B4" t="s">
        <v>21</v>
      </c>
      <c r="E4" t="s">
        <v>48</v>
      </c>
    </row>
    <row r="5" spans="2:5" x14ac:dyDescent="0.2">
      <c r="B5" t="s">
        <v>22</v>
      </c>
    </row>
    <row r="6" spans="2:5" x14ac:dyDescent="0.2">
      <c r="B6" t="s">
        <v>23</v>
      </c>
    </row>
    <row r="7" spans="2:5" x14ac:dyDescent="0.2">
      <c r="B7" t="s">
        <v>24</v>
      </c>
    </row>
    <row r="8" spans="2:5" x14ac:dyDescent="0.2">
      <c r="B8" t="s">
        <v>26</v>
      </c>
    </row>
    <row r="9" spans="2:5" x14ac:dyDescent="0.2">
      <c r="B9" t="s">
        <v>27</v>
      </c>
    </row>
    <row r="10" spans="2:5" x14ac:dyDescent="0.2">
      <c r="B10" t="s">
        <v>28</v>
      </c>
    </row>
    <row r="11" spans="2:5" x14ac:dyDescent="0.2">
      <c r="B11" t="s">
        <v>25</v>
      </c>
    </row>
    <row r="12" spans="2:5" x14ac:dyDescent="0.2">
      <c r="B12" t="s">
        <v>29</v>
      </c>
    </row>
    <row r="13" spans="2:5" x14ac:dyDescent="0.2">
      <c r="B13" t="s">
        <v>271</v>
      </c>
    </row>
    <row r="14" spans="2:5" x14ac:dyDescent="0.2">
      <c r="B14" t="s">
        <v>266</v>
      </c>
    </row>
    <row r="15" spans="2:5" x14ac:dyDescent="0.2">
      <c r="B15" t="s">
        <v>267</v>
      </c>
    </row>
    <row r="16" spans="2:5" x14ac:dyDescent="0.2">
      <c r="B16" t="s">
        <v>272</v>
      </c>
    </row>
    <row r="17" spans="2:2" x14ac:dyDescent="0.2">
      <c r="B17" t="s">
        <v>273</v>
      </c>
    </row>
    <row r="18" spans="2:2" x14ac:dyDescent="0.2">
      <c r="B18" t="s">
        <v>274</v>
      </c>
    </row>
    <row r="19" spans="2:2" x14ac:dyDescent="0.2">
      <c r="B19" t="s">
        <v>275</v>
      </c>
    </row>
    <row r="20" spans="2:2" x14ac:dyDescent="0.2">
      <c r="B20" t="s">
        <v>276</v>
      </c>
    </row>
    <row r="21" spans="2:2" x14ac:dyDescent="0.2">
      <c r="B21" t="s">
        <v>277</v>
      </c>
    </row>
    <row r="22" spans="2:2" x14ac:dyDescent="0.2">
      <c r="B22" t="s">
        <v>278</v>
      </c>
    </row>
    <row r="23" spans="2:2" x14ac:dyDescent="0.2">
      <c r="B23" t="s">
        <v>279</v>
      </c>
    </row>
    <row r="24" spans="2:2" x14ac:dyDescent="0.2">
      <c r="B24" t="s">
        <v>280</v>
      </c>
    </row>
    <row r="25" spans="2:2" x14ac:dyDescent="0.2">
      <c r="B25" t="s">
        <v>281</v>
      </c>
    </row>
    <row r="26" spans="2:2" x14ac:dyDescent="0.2">
      <c r="B26" t="s">
        <v>282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16"/>
  <sheetViews>
    <sheetView workbookViewId="0">
      <selection activeCell="A67" sqref="A67"/>
    </sheetView>
  </sheetViews>
  <sheetFormatPr baseColWidth="10" defaultRowHeight="15" x14ac:dyDescent="0.2"/>
  <cols>
    <col min="1" max="1" width="13.33203125" customWidth="1"/>
    <col min="2" max="2" width="36.1640625" customWidth="1"/>
    <col min="4" max="4" width="6.5" customWidth="1"/>
    <col min="5" max="5" width="13.33203125" customWidth="1"/>
    <col min="6" max="6" width="36.1640625" customWidth="1"/>
  </cols>
  <sheetData>
    <row r="1" spans="1:14" ht="17" x14ac:dyDescent="0.2">
      <c r="A1" s="127" t="s">
        <v>269</v>
      </c>
      <c r="B1" s="128"/>
      <c r="C1" s="129"/>
      <c r="E1" s="130"/>
      <c r="F1" s="49"/>
      <c r="G1" s="131"/>
    </row>
    <row r="3" spans="1:14" ht="16" x14ac:dyDescent="0.2">
      <c r="A3" s="132" t="s">
        <v>189</v>
      </c>
      <c r="B3" s="133"/>
      <c r="C3" s="134" t="s">
        <v>140</v>
      </c>
      <c r="E3" s="132" t="s">
        <v>190</v>
      </c>
      <c r="F3" s="133"/>
      <c r="G3" s="134" t="s">
        <v>140</v>
      </c>
    </row>
    <row r="4" spans="1:14" ht="30" x14ac:dyDescent="0.2">
      <c r="A4" s="135" t="s">
        <v>191</v>
      </c>
      <c r="B4" s="136" t="s">
        <v>192</v>
      </c>
      <c r="C4" s="137">
        <v>4</v>
      </c>
      <c r="E4" s="135" t="s">
        <v>55</v>
      </c>
      <c r="F4" s="136" t="s">
        <v>193</v>
      </c>
      <c r="G4" s="137">
        <v>4</v>
      </c>
    </row>
    <row r="5" spans="1:14" x14ac:dyDescent="0.2">
      <c r="A5" s="135" t="s">
        <v>194</v>
      </c>
      <c r="B5" s="136" t="s">
        <v>195</v>
      </c>
      <c r="C5" s="137"/>
      <c r="E5" s="138" t="s">
        <v>196</v>
      </c>
      <c r="F5" s="139" t="s">
        <v>89</v>
      </c>
      <c r="G5" s="140">
        <v>4</v>
      </c>
    </row>
    <row r="6" spans="1:14" ht="30" x14ac:dyDescent="0.2">
      <c r="A6" s="138" t="s">
        <v>197</v>
      </c>
      <c r="B6" s="139" t="s">
        <v>87</v>
      </c>
      <c r="C6" s="140">
        <v>4</v>
      </c>
      <c r="D6" s="141"/>
      <c r="E6" s="142" t="s">
        <v>198</v>
      </c>
      <c r="F6" s="136" t="s">
        <v>199</v>
      </c>
      <c r="G6" s="137">
        <v>3</v>
      </c>
      <c r="H6" s="141"/>
      <c r="I6" s="141"/>
      <c r="J6" s="141"/>
      <c r="K6" s="141"/>
      <c r="L6" s="141"/>
      <c r="M6" s="141"/>
      <c r="N6" s="141"/>
    </row>
    <row r="7" spans="1:14" x14ac:dyDescent="0.2">
      <c r="A7" s="143" t="s">
        <v>200</v>
      </c>
      <c r="B7" s="144" t="s">
        <v>201</v>
      </c>
      <c r="C7" s="137">
        <v>3</v>
      </c>
      <c r="D7" s="141"/>
      <c r="E7" s="142" t="s">
        <v>202</v>
      </c>
      <c r="F7" s="136" t="s">
        <v>203</v>
      </c>
      <c r="G7" s="137"/>
      <c r="H7" s="141"/>
      <c r="I7" s="141"/>
      <c r="J7" s="141"/>
      <c r="K7" s="141"/>
      <c r="L7" s="141"/>
      <c r="M7" s="141"/>
      <c r="N7" s="141"/>
    </row>
    <row r="8" spans="1:14" x14ac:dyDescent="0.2">
      <c r="A8" s="143" t="s">
        <v>204</v>
      </c>
      <c r="B8" s="144" t="s">
        <v>205</v>
      </c>
      <c r="C8" s="137">
        <v>4</v>
      </c>
      <c r="D8" s="141"/>
      <c r="E8" s="145" t="s">
        <v>206</v>
      </c>
      <c r="F8" s="146" t="s">
        <v>207</v>
      </c>
      <c r="G8" s="140">
        <v>4</v>
      </c>
      <c r="H8" s="141"/>
      <c r="I8" s="141"/>
      <c r="J8" s="141"/>
      <c r="K8" s="141"/>
      <c r="L8" s="141"/>
      <c r="M8" s="141"/>
      <c r="N8" s="141"/>
    </row>
    <row r="9" spans="1:14" x14ac:dyDescent="0.2">
      <c r="A9" s="138" t="s">
        <v>208</v>
      </c>
      <c r="B9" s="147" t="s">
        <v>209</v>
      </c>
      <c r="C9" s="140">
        <v>3</v>
      </c>
      <c r="D9" s="141"/>
      <c r="E9" s="145" t="s">
        <v>210</v>
      </c>
      <c r="F9" s="146" t="s">
        <v>211</v>
      </c>
      <c r="G9" s="140"/>
      <c r="H9" s="141"/>
      <c r="I9" s="141"/>
      <c r="J9" s="141"/>
      <c r="K9" s="141"/>
      <c r="L9" s="141"/>
      <c r="M9" s="141"/>
      <c r="N9" s="141"/>
    </row>
    <row r="10" spans="1:14" ht="22" customHeight="1" x14ac:dyDescent="0.2">
      <c r="A10" s="148" t="s">
        <v>140</v>
      </c>
      <c r="B10" s="149"/>
      <c r="C10" s="150" t="str">
        <f>SUM(C4:C7,C9)&amp;"–"&amp;SUM(C4:C6,C8:C9)</f>
        <v>14–15</v>
      </c>
      <c r="D10" s="141"/>
      <c r="E10" s="148" t="s">
        <v>140</v>
      </c>
      <c r="F10" s="149"/>
      <c r="G10" s="150">
        <f>SUM(G4:G9)</f>
        <v>15</v>
      </c>
      <c r="H10" s="141"/>
      <c r="I10" s="141"/>
      <c r="J10" s="141"/>
      <c r="K10" s="141"/>
      <c r="L10" s="141"/>
      <c r="M10" s="141"/>
      <c r="N10" s="141"/>
    </row>
    <row r="11" spans="1:14" x14ac:dyDescent="0.2">
      <c r="A11" s="141"/>
      <c r="B11" s="141"/>
      <c r="C11" s="151"/>
      <c r="D11" s="141"/>
      <c r="E11" s="141"/>
      <c r="F11" s="141"/>
      <c r="G11" s="151"/>
      <c r="H11" s="141"/>
      <c r="I11" s="141"/>
      <c r="J11" s="141"/>
      <c r="K11" s="141"/>
      <c r="L11" s="141"/>
      <c r="M11" s="141"/>
      <c r="N11" s="141"/>
    </row>
    <row r="12" spans="1:14" ht="16" x14ac:dyDescent="0.2">
      <c r="A12" s="132" t="s">
        <v>212</v>
      </c>
      <c r="B12" s="133"/>
      <c r="C12" s="134" t="s">
        <v>140</v>
      </c>
      <c r="D12" s="141"/>
      <c r="E12" s="132" t="s">
        <v>213</v>
      </c>
      <c r="F12" s="133"/>
      <c r="G12" s="134" t="s">
        <v>140</v>
      </c>
      <c r="H12" s="141"/>
      <c r="I12" s="141"/>
      <c r="J12" s="141"/>
      <c r="K12" s="141"/>
      <c r="L12" s="141"/>
      <c r="M12" s="141"/>
      <c r="N12" s="141"/>
    </row>
    <row r="13" spans="1:14" ht="30" x14ac:dyDescent="0.2">
      <c r="A13" s="135" t="s">
        <v>214</v>
      </c>
      <c r="B13" s="136" t="s">
        <v>215</v>
      </c>
      <c r="C13" s="137">
        <v>3</v>
      </c>
      <c r="D13" s="141"/>
      <c r="E13" s="135" t="s">
        <v>51</v>
      </c>
      <c r="F13" s="136" t="s">
        <v>82</v>
      </c>
      <c r="G13" s="137">
        <v>4</v>
      </c>
      <c r="H13" s="141"/>
      <c r="I13" s="141"/>
      <c r="J13" s="141"/>
      <c r="K13" s="141"/>
      <c r="L13" s="141"/>
      <c r="M13" s="141"/>
      <c r="N13" s="141"/>
    </row>
    <row r="14" spans="1:14" x14ac:dyDescent="0.2">
      <c r="A14" s="138" t="s">
        <v>53</v>
      </c>
      <c r="B14" s="139" t="s">
        <v>84</v>
      </c>
      <c r="C14" s="140">
        <v>4</v>
      </c>
      <c r="D14" s="141"/>
      <c r="E14" s="138"/>
      <c r="F14" s="139" t="s">
        <v>216</v>
      </c>
      <c r="G14" s="140">
        <v>4</v>
      </c>
      <c r="H14" s="141"/>
      <c r="I14" s="141"/>
      <c r="J14" s="141"/>
      <c r="K14" s="141"/>
      <c r="L14" s="141"/>
      <c r="M14" s="141"/>
      <c r="N14" s="141"/>
    </row>
    <row r="15" spans="1:14" x14ac:dyDescent="0.2">
      <c r="A15" s="142"/>
      <c r="B15" s="136" t="s">
        <v>217</v>
      </c>
      <c r="C15" s="137">
        <v>3</v>
      </c>
      <c r="D15" s="141"/>
      <c r="E15" s="142"/>
      <c r="F15" s="136" t="s">
        <v>218</v>
      </c>
      <c r="G15" s="137">
        <v>3</v>
      </c>
      <c r="H15" s="141"/>
      <c r="I15" s="141"/>
      <c r="J15" s="141"/>
      <c r="K15" s="141"/>
      <c r="L15" s="141"/>
      <c r="M15" s="141"/>
      <c r="N15" s="141"/>
    </row>
    <row r="16" spans="1:14" x14ac:dyDescent="0.2">
      <c r="A16" s="145" t="s">
        <v>219</v>
      </c>
      <c r="B16" s="146" t="s">
        <v>220</v>
      </c>
      <c r="C16" s="140">
        <v>4</v>
      </c>
      <c r="D16" s="141"/>
      <c r="E16" s="145"/>
      <c r="F16" s="146" t="s">
        <v>221</v>
      </c>
      <c r="G16" s="140">
        <v>3</v>
      </c>
      <c r="H16" s="141"/>
      <c r="I16" s="141"/>
      <c r="J16" s="141"/>
      <c r="K16" s="141"/>
      <c r="L16" s="141"/>
      <c r="M16" s="141"/>
      <c r="N16" s="141"/>
    </row>
    <row r="17" spans="1:14" x14ac:dyDescent="0.2">
      <c r="A17" s="145" t="s">
        <v>222</v>
      </c>
      <c r="B17" s="146" t="s">
        <v>223</v>
      </c>
      <c r="C17" s="140"/>
      <c r="D17" s="141"/>
      <c r="E17" s="143"/>
      <c r="F17" s="144"/>
      <c r="G17" s="137"/>
      <c r="H17" s="141"/>
      <c r="I17" s="141"/>
      <c r="J17" s="141"/>
      <c r="K17" s="141"/>
      <c r="L17" s="141"/>
      <c r="M17" s="141"/>
      <c r="N17" s="141"/>
    </row>
    <row r="18" spans="1:14" x14ac:dyDescent="0.2">
      <c r="A18" s="148" t="s">
        <v>140</v>
      </c>
      <c r="B18" s="149"/>
      <c r="C18" s="150">
        <f>SUM(C13:C17)</f>
        <v>14</v>
      </c>
      <c r="D18" s="141"/>
      <c r="E18" s="148" t="s">
        <v>140</v>
      </c>
      <c r="F18" s="149"/>
      <c r="G18" s="150">
        <f>SUM(G13:G17)</f>
        <v>14</v>
      </c>
      <c r="H18" s="141"/>
      <c r="I18" s="141"/>
      <c r="J18" s="141"/>
      <c r="K18" s="141"/>
      <c r="L18" s="141"/>
      <c r="M18" s="141"/>
      <c r="N18" s="141"/>
    </row>
    <row r="19" spans="1:14" x14ac:dyDescent="0.2">
      <c r="A19" s="141"/>
      <c r="B19" s="141"/>
      <c r="C19" s="151"/>
      <c r="D19" s="141"/>
      <c r="E19" s="141"/>
      <c r="F19" s="141"/>
      <c r="G19" s="151"/>
      <c r="H19" s="141"/>
      <c r="I19" s="141"/>
      <c r="J19" s="141"/>
      <c r="K19" s="141"/>
      <c r="L19" s="141"/>
      <c r="M19" s="141"/>
      <c r="N19" s="141"/>
    </row>
    <row r="20" spans="1:14" ht="16" x14ac:dyDescent="0.2">
      <c r="A20" s="132" t="s">
        <v>224</v>
      </c>
      <c r="B20" s="133"/>
      <c r="C20" s="134" t="s">
        <v>140</v>
      </c>
      <c r="D20" s="141"/>
      <c r="E20" s="132" t="s">
        <v>225</v>
      </c>
      <c r="F20" s="133"/>
      <c r="G20" s="134" t="s">
        <v>140</v>
      </c>
      <c r="H20" s="141"/>
      <c r="I20" s="141"/>
      <c r="J20" s="141"/>
      <c r="K20" s="141"/>
      <c r="L20" s="141"/>
      <c r="M20" s="141"/>
      <c r="N20" s="141"/>
    </row>
    <row r="21" spans="1:14" ht="30" x14ac:dyDescent="0.2">
      <c r="A21" s="135" t="s">
        <v>214</v>
      </c>
      <c r="B21" s="136" t="s">
        <v>215</v>
      </c>
      <c r="C21" s="137">
        <v>3</v>
      </c>
      <c r="D21" s="141"/>
      <c r="E21" s="135" t="s">
        <v>226</v>
      </c>
      <c r="F21" s="136" t="s">
        <v>227</v>
      </c>
      <c r="G21" s="137">
        <v>4</v>
      </c>
      <c r="H21" s="141"/>
      <c r="I21" s="141"/>
      <c r="J21" s="141"/>
      <c r="K21" s="141"/>
      <c r="L21" s="141"/>
      <c r="M21" s="141"/>
      <c r="N21" s="141"/>
    </row>
    <row r="22" spans="1:14" x14ac:dyDescent="0.2">
      <c r="A22" s="138" t="s">
        <v>228</v>
      </c>
      <c r="B22" s="139" t="s">
        <v>229</v>
      </c>
      <c r="C22" s="140">
        <v>4</v>
      </c>
      <c r="D22" s="141"/>
      <c r="E22" s="138"/>
      <c r="F22" s="139" t="s">
        <v>216</v>
      </c>
      <c r="G22" s="140">
        <v>3</v>
      </c>
      <c r="H22" s="141"/>
      <c r="I22" s="141"/>
      <c r="J22" s="141"/>
      <c r="K22" s="141"/>
      <c r="L22" s="141"/>
      <c r="M22" s="141"/>
      <c r="N22" s="141"/>
    </row>
    <row r="23" spans="1:14" x14ac:dyDescent="0.2">
      <c r="A23" s="142"/>
      <c r="B23" s="136" t="s">
        <v>230</v>
      </c>
      <c r="C23" s="137">
        <v>3</v>
      </c>
      <c r="D23" s="141"/>
      <c r="E23" s="142" t="s">
        <v>231</v>
      </c>
      <c r="F23" s="136" t="s">
        <v>232</v>
      </c>
      <c r="G23" s="137">
        <v>4</v>
      </c>
      <c r="H23" s="141"/>
      <c r="I23" s="141"/>
      <c r="J23" s="141"/>
      <c r="K23" s="141"/>
      <c r="L23" s="141"/>
      <c r="M23" s="141"/>
      <c r="N23" s="141"/>
    </row>
    <row r="24" spans="1:14" x14ac:dyDescent="0.2">
      <c r="A24" s="145"/>
      <c r="B24" s="146" t="s">
        <v>233</v>
      </c>
      <c r="C24" s="140">
        <v>4</v>
      </c>
      <c r="D24" s="141"/>
      <c r="E24" s="145"/>
      <c r="F24" s="146" t="s">
        <v>234</v>
      </c>
      <c r="G24" s="140">
        <v>3</v>
      </c>
      <c r="H24" s="141"/>
      <c r="I24" s="141"/>
      <c r="J24" s="141"/>
      <c r="K24" s="141"/>
      <c r="L24" s="141"/>
      <c r="M24" s="141"/>
      <c r="N24" s="141"/>
    </row>
    <row r="25" spans="1:14" x14ac:dyDescent="0.2">
      <c r="A25" s="152"/>
      <c r="B25" s="144"/>
      <c r="C25" s="137"/>
      <c r="D25" s="153"/>
      <c r="E25" s="154"/>
      <c r="F25" s="144" t="s">
        <v>235</v>
      </c>
      <c r="G25" s="137">
        <v>3</v>
      </c>
      <c r="H25" s="141"/>
      <c r="I25" s="141"/>
      <c r="J25" s="141"/>
      <c r="K25" s="141"/>
      <c r="L25" s="141"/>
      <c r="M25" s="141"/>
      <c r="N25" s="141"/>
    </row>
    <row r="26" spans="1:14" x14ac:dyDescent="0.2">
      <c r="A26" s="148" t="s">
        <v>140</v>
      </c>
      <c r="B26" s="149"/>
      <c r="C26" s="150">
        <f>SUM(C21:C25)</f>
        <v>14</v>
      </c>
      <c r="D26" s="141"/>
      <c r="E26" s="148" t="s">
        <v>140</v>
      </c>
      <c r="F26" s="149"/>
      <c r="G26" s="150">
        <f>SUM(G21:G25)</f>
        <v>17</v>
      </c>
      <c r="H26" s="141"/>
      <c r="I26" s="141"/>
      <c r="J26" s="141"/>
      <c r="K26" s="141"/>
      <c r="L26" s="141"/>
      <c r="M26" s="141"/>
      <c r="N26" s="141"/>
    </row>
    <row r="27" spans="1:14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  <row r="28" spans="1:14" ht="16" x14ac:dyDescent="0.2">
      <c r="A28" s="132" t="s">
        <v>236</v>
      </c>
      <c r="B28" s="133"/>
      <c r="C28" s="134" t="s">
        <v>140</v>
      </c>
      <c r="D28" s="141"/>
      <c r="E28" s="132" t="s">
        <v>237</v>
      </c>
      <c r="F28" s="133"/>
      <c r="G28" s="134" t="s">
        <v>140</v>
      </c>
      <c r="H28" s="141"/>
      <c r="I28" s="141"/>
      <c r="J28" s="141"/>
      <c r="K28" s="141"/>
      <c r="L28" s="141"/>
      <c r="M28" s="141"/>
      <c r="N28" s="141"/>
    </row>
    <row r="29" spans="1:14" ht="30" x14ac:dyDescent="0.2">
      <c r="A29" s="135" t="s">
        <v>228</v>
      </c>
      <c r="B29" s="136" t="s">
        <v>229</v>
      </c>
      <c r="C29" s="137">
        <v>4</v>
      </c>
      <c r="D29" s="141"/>
      <c r="E29" s="135" t="s">
        <v>226</v>
      </c>
      <c r="F29" s="136" t="s">
        <v>227</v>
      </c>
      <c r="G29" s="137">
        <v>4</v>
      </c>
      <c r="H29" s="141"/>
      <c r="I29" s="141"/>
      <c r="J29" s="141"/>
      <c r="K29" s="141"/>
      <c r="L29" s="141"/>
      <c r="M29" s="141"/>
      <c r="N29" s="141"/>
    </row>
    <row r="30" spans="1:14" x14ac:dyDescent="0.2">
      <c r="A30" s="138"/>
      <c r="B30" s="139" t="s">
        <v>216</v>
      </c>
      <c r="C30" s="140">
        <v>4</v>
      </c>
      <c r="D30" s="141"/>
      <c r="E30" s="138"/>
      <c r="F30" s="139" t="s">
        <v>216</v>
      </c>
      <c r="G30" s="140">
        <v>3</v>
      </c>
      <c r="H30" s="141"/>
      <c r="I30" s="141"/>
      <c r="J30" s="141"/>
      <c r="K30" s="141"/>
      <c r="L30" s="141"/>
      <c r="M30" s="141"/>
      <c r="N30" s="141"/>
    </row>
    <row r="31" spans="1:14" x14ac:dyDescent="0.2">
      <c r="A31" s="142"/>
      <c r="B31" s="136" t="s">
        <v>238</v>
      </c>
      <c r="C31" s="137">
        <v>3</v>
      </c>
      <c r="D31" s="141"/>
      <c r="E31" s="142" t="s">
        <v>231</v>
      </c>
      <c r="F31" s="136" t="s">
        <v>232</v>
      </c>
      <c r="G31" s="137">
        <v>4</v>
      </c>
      <c r="H31" s="141"/>
      <c r="I31" s="141"/>
      <c r="J31" s="141"/>
      <c r="K31" s="141"/>
      <c r="L31" s="141"/>
      <c r="M31" s="141"/>
      <c r="N31" s="141"/>
    </row>
    <row r="32" spans="1:14" x14ac:dyDescent="0.2">
      <c r="A32" s="145" t="s">
        <v>57</v>
      </c>
      <c r="B32" s="146" t="s">
        <v>86</v>
      </c>
      <c r="C32" s="140">
        <v>1</v>
      </c>
      <c r="D32" s="141"/>
      <c r="E32" s="145" t="s">
        <v>58</v>
      </c>
      <c r="F32" s="146" t="s">
        <v>165</v>
      </c>
      <c r="G32" s="140">
        <v>2</v>
      </c>
      <c r="H32" s="141"/>
      <c r="I32" s="141"/>
      <c r="J32" s="141"/>
      <c r="K32" s="141"/>
      <c r="L32" s="141"/>
      <c r="M32" s="141"/>
      <c r="N32" s="141"/>
    </row>
    <row r="33" spans="1:14" x14ac:dyDescent="0.2">
      <c r="A33" s="152"/>
      <c r="B33" s="144" t="s">
        <v>239</v>
      </c>
      <c r="C33" s="137">
        <v>3</v>
      </c>
      <c r="D33" s="141"/>
      <c r="E33" s="152"/>
      <c r="F33" s="144" t="s">
        <v>240</v>
      </c>
      <c r="G33" s="137">
        <v>3</v>
      </c>
      <c r="H33" s="141"/>
      <c r="I33" s="141"/>
      <c r="J33" s="141"/>
      <c r="K33" s="141"/>
      <c r="L33" s="141"/>
      <c r="M33" s="141"/>
      <c r="N33" s="141"/>
    </row>
    <row r="34" spans="1:14" x14ac:dyDescent="0.2">
      <c r="A34" s="148" t="s">
        <v>140</v>
      </c>
      <c r="B34" s="149"/>
      <c r="C34" s="150">
        <f>SUM(C29:C33)</f>
        <v>15</v>
      </c>
      <c r="D34" s="141"/>
      <c r="E34" s="148" t="s">
        <v>140</v>
      </c>
      <c r="F34" s="149"/>
      <c r="G34" s="150">
        <f>SUM(G29:G33)</f>
        <v>16</v>
      </c>
      <c r="H34" s="141"/>
      <c r="I34" s="141"/>
      <c r="J34" s="141"/>
      <c r="K34" s="141"/>
      <c r="L34" s="141"/>
      <c r="M34" s="141"/>
      <c r="N34" s="141"/>
    </row>
    <row r="35" spans="1:14" x14ac:dyDescent="0.2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</row>
    <row r="36" spans="1:14" x14ac:dyDescent="0.2">
      <c r="A36" s="141"/>
      <c r="B36" s="141"/>
      <c r="C36" s="141"/>
      <c r="D36" s="141"/>
      <c r="E36" s="141"/>
      <c r="F36" s="155" t="s">
        <v>241</v>
      </c>
      <c r="G36" s="156" t="str">
        <f>SUM(14,G10,C18,G18,C26,G26,C34,G34)&amp;"–"&amp;SUM(15,G10,C18,G18,C26,G26,C34,G34)</f>
        <v>119–120</v>
      </c>
      <c r="H36" s="141"/>
      <c r="I36" s="141"/>
      <c r="J36" s="141"/>
      <c r="K36" s="141"/>
      <c r="L36" s="141"/>
      <c r="M36" s="141"/>
      <c r="N36" s="141"/>
    </row>
    <row r="37" spans="1:14" x14ac:dyDescent="0.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4" ht="17" x14ac:dyDescent="0.2">
      <c r="A38" s="127" t="s">
        <v>270</v>
      </c>
      <c r="B38" s="128"/>
      <c r="C38" s="129"/>
      <c r="E38" s="130"/>
      <c r="F38" s="155" t="s">
        <v>242</v>
      </c>
      <c r="G38" s="156">
        <v>60</v>
      </c>
    </row>
    <row r="40" spans="1:14" x14ac:dyDescent="0.2">
      <c r="A40" s="141" t="s">
        <v>243</v>
      </c>
    </row>
    <row r="42" spans="1:14" ht="16" x14ac:dyDescent="0.2">
      <c r="A42" s="132" t="s">
        <v>189</v>
      </c>
      <c r="B42" s="133"/>
      <c r="C42" s="134" t="s">
        <v>140</v>
      </c>
      <c r="D42" s="141"/>
      <c r="E42" s="132" t="s">
        <v>190</v>
      </c>
      <c r="F42" s="133"/>
      <c r="G42" s="134" t="s">
        <v>140</v>
      </c>
    </row>
    <row r="43" spans="1:14" ht="30" x14ac:dyDescent="0.2">
      <c r="A43" s="135" t="s">
        <v>214</v>
      </c>
      <c r="B43" s="136" t="s">
        <v>215</v>
      </c>
      <c r="C43" s="137">
        <v>3</v>
      </c>
      <c r="D43" s="141"/>
      <c r="E43" s="135" t="s">
        <v>55</v>
      </c>
      <c r="F43" s="136" t="s">
        <v>193</v>
      </c>
      <c r="G43" s="137">
        <v>4</v>
      </c>
    </row>
    <row r="44" spans="1:14" x14ac:dyDescent="0.2">
      <c r="A44" s="138" t="s">
        <v>53</v>
      </c>
      <c r="B44" s="139" t="s">
        <v>84</v>
      </c>
      <c r="C44" s="140">
        <v>4</v>
      </c>
      <c r="D44" s="141"/>
      <c r="E44" s="138" t="s">
        <v>51</v>
      </c>
      <c r="F44" s="139" t="s">
        <v>82</v>
      </c>
      <c r="G44" s="140">
        <v>4</v>
      </c>
    </row>
    <row r="45" spans="1:14" ht="30" x14ac:dyDescent="0.2">
      <c r="A45" s="142" t="s">
        <v>228</v>
      </c>
      <c r="B45" s="136" t="s">
        <v>229</v>
      </c>
      <c r="C45" s="137">
        <v>4</v>
      </c>
      <c r="D45" s="141"/>
      <c r="E45" s="142" t="s">
        <v>226</v>
      </c>
      <c r="F45" s="136" t="s">
        <v>227</v>
      </c>
      <c r="G45" s="137">
        <v>4</v>
      </c>
    </row>
    <row r="46" spans="1:14" x14ac:dyDescent="0.2">
      <c r="A46" s="145"/>
      <c r="B46" s="146" t="s">
        <v>244</v>
      </c>
      <c r="C46" s="140">
        <v>4</v>
      </c>
      <c r="D46" s="141"/>
      <c r="E46" s="145" t="s">
        <v>231</v>
      </c>
      <c r="F46" s="146" t="s">
        <v>232</v>
      </c>
      <c r="G46" s="140">
        <v>4</v>
      </c>
    </row>
    <row r="47" spans="1:14" x14ac:dyDescent="0.2">
      <c r="A47" s="152"/>
      <c r="B47" s="144"/>
      <c r="C47" s="137"/>
      <c r="D47" s="153"/>
      <c r="E47" s="154"/>
      <c r="F47" s="144"/>
      <c r="G47" s="137"/>
    </row>
    <row r="48" spans="1:14" x14ac:dyDescent="0.2">
      <c r="A48" s="148" t="s">
        <v>140</v>
      </c>
      <c r="B48" s="149"/>
      <c r="C48" s="150">
        <f>SUM(C43:C47)</f>
        <v>15</v>
      </c>
      <c r="D48" s="141"/>
      <c r="E48" s="148" t="s">
        <v>140</v>
      </c>
      <c r="F48" s="149"/>
      <c r="G48" s="150">
        <f>SUM(G43:G47)</f>
        <v>16</v>
      </c>
    </row>
    <row r="49" spans="1:7" x14ac:dyDescent="0.2">
      <c r="A49" s="141"/>
      <c r="B49" s="141"/>
      <c r="C49" s="141"/>
      <c r="D49" s="141"/>
      <c r="E49" s="141"/>
      <c r="F49" s="141"/>
      <c r="G49" s="141"/>
    </row>
    <row r="50" spans="1:7" ht="16" x14ac:dyDescent="0.2">
      <c r="A50" s="132" t="s">
        <v>212</v>
      </c>
      <c r="B50" s="133"/>
      <c r="C50" s="134" t="s">
        <v>140</v>
      </c>
      <c r="D50" s="141"/>
      <c r="E50" s="132" t="s">
        <v>213</v>
      </c>
      <c r="F50" s="133"/>
      <c r="G50" s="134" t="s">
        <v>140</v>
      </c>
    </row>
    <row r="51" spans="1:7" ht="30" x14ac:dyDescent="0.2">
      <c r="A51" s="135" t="s">
        <v>214</v>
      </c>
      <c r="B51" s="136" t="s">
        <v>215</v>
      </c>
      <c r="C51" s="137">
        <v>3</v>
      </c>
      <c r="D51" s="141"/>
      <c r="E51" s="135" t="s">
        <v>226</v>
      </c>
      <c r="F51" s="136" t="s">
        <v>227</v>
      </c>
      <c r="G51" s="137">
        <v>4</v>
      </c>
    </row>
    <row r="52" spans="1:7" x14ac:dyDescent="0.2">
      <c r="A52" s="138" t="s">
        <v>228</v>
      </c>
      <c r="B52" s="139" t="s">
        <v>229</v>
      </c>
      <c r="C52" s="140">
        <v>4</v>
      </c>
      <c r="D52" s="141"/>
      <c r="E52" s="138"/>
      <c r="F52" s="139" t="s">
        <v>216</v>
      </c>
      <c r="G52" s="140">
        <v>3</v>
      </c>
    </row>
    <row r="53" spans="1:7" x14ac:dyDescent="0.2">
      <c r="A53" s="142"/>
      <c r="B53" s="136" t="s">
        <v>216</v>
      </c>
      <c r="C53" s="137">
        <v>3</v>
      </c>
      <c r="D53" s="141"/>
      <c r="E53" s="142" t="s">
        <v>231</v>
      </c>
      <c r="F53" s="136" t="s">
        <v>232</v>
      </c>
      <c r="G53" s="137">
        <v>4</v>
      </c>
    </row>
    <row r="54" spans="1:7" x14ac:dyDescent="0.2">
      <c r="A54" s="145" t="s">
        <v>57</v>
      </c>
      <c r="B54" s="146" t="s">
        <v>86</v>
      </c>
      <c r="C54" s="140">
        <v>1</v>
      </c>
      <c r="D54" s="141"/>
      <c r="E54" s="145" t="s">
        <v>58</v>
      </c>
      <c r="F54" s="146" t="s">
        <v>165</v>
      </c>
      <c r="G54" s="140">
        <v>2</v>
      </c>
    </row>
    <row r="55" spans="1:7" x14ac:dyDescent="0.2">
      <c r="A55" s="152"/>
      <c r="B55" s="144" t="s">
        <v>244</v>
      </c>
      <c r="C55" s="137">
        <v>3</v>
      </c>
      <c r="D55" s="141"/>
      <c r="E55" s="152"/>
      <c r="F55" s="144" t="s">
        <v>244</v>
      </c>
      <c r="G55" s="137">
        <v>3</v>
      </c>
    </row>
    <row r="56" spans="1:7" x14ac:dyDescent="0.2">
      <c r="A56" s="148" t="s">
        <v>140</v>
      </c>
      <c r="B56" s="149"/>
      <c r="C56" s="150">
        <f>SUM(C51:C55)</f>
        <v>14</v>
      </c>
      <c r="D56" s="141"/>
      <c r="E56" s="148" t="s">
        <v>140</v>
      </c>
      <c r="F56" s="149"/>
      <c r="G56" s="150">
        <f>SUM(G51:G55)</f>
        <v>16</v>
      </c>
    </row>
    <row r="57" spans="1:7" x14ac:dyDescent="0.2">
      <c r="A57" s="141"/>
      <c r="B57" s="141"/>
      <c r="C57" s="141"/>
      <c r="D57" s="141"/>
      <c r="E57" s="141"/>
      <c r="F57" s="141"/>
      <c r="G57" s="141"/>
    </row>
    <row r="58" spans="1:7" x14ac:dyDescent="0.2">
      <c r="A58" s="141"/>
      <c r="B58" s="141"/>
      <c r="C58" s="141"/>
      <c r="D58" s="141"/>
      <c r="E58" s="141"/>
      <c r="F58" s="155" t="s">
        <v>241</v>
      </c>
      <c r="G58" s="156">
        <f>SUM(G38,C48,G48,C56,G56)</f>
        <v>121</v>
      </c>
    </row>
    <row r="63" spans="1:7" x14ac:dyDescent="0.2">
      <c r="C63" s="86"/>
    </row>
    <row r="66" spans="1:7" ht="17" x14ac:dyDescent="0.2">
      <c r="A66" s="127" t="s">
        <v>270</v>
      </c>
      <c r="B66" s="128"/>
      <c r="C66" s="129"/>
      <c r="E66" s="130"/>
      <c r="F66" s="155" t="s">
        <v>242</v>
      </c>
      <c r="G66" s="156">
        <v>60</v>
      </c>
    </row>
    <row r="68" spans="1:7" x14ac:dyDescent="0.2">
      <c r="A68" s="141" t="s">
        <v>245</v>
      </c>
    </row>
    <row r="70" spans="1:7" ht="16" x14ac:dyDescent="0.2">
      <c r="A70" s="132" t="s">
        <v>189</v>
      </c>
      <c r="B70" s="133"/>
      <c r="C70" s="134" t="s">
        <v>140</v>
      </c>
      <c r="D70" s="141"/>
      <c r="E70" s="132" t="s">
        <v>190</v>
      </c>
      <c r="F70" s="133"/>
      <c r="G70" s="134" t="s">
        <v>140</v>
      </c>
    </row>
    <row r="71" spans="1:7" ht="30" x14ac:dyDescent="0.2">
      <c r="A71" s="135" t="s">
        <v>246</v>
      </c>
      <c r="B71" s="136" t="s">
        <v>247</v>
      </c>
      <c r="C71" s="137">
        <v>4</v>
      </c>
      <c r="D71" s="141"/>
      <c r="E71" s="135" t="s">
        <v>55</v>
      </c>
      <c r="F71" s="136" t="s">
        <v>193</v>
      </c>
      <c r="G71" s="137">
        <v>4</v>
      </c>
    </row>
    <row r="72" spans="1:7" x14ac:dyDescent="0.2">
      <c r="A72" s="138" t="s">
        <v>197</v>
      </c>
      <c r="B72" s="139" t="s">
        <v>87</v>
      </c>
      <c r="C72" s="140">
        <v>4</v>
      </c>
      <c r="D72" s="141"/>
      <c r="E72" s="138" t="s">
        <v>196</v>
      </c>
      <c r="F72" s="139" t="s">
        <v>248</v>
      </c>
      <c r="G72" s="140">
        <v>4</v>
      </c>
    </row>
    <row r="73" spans="1:7" x14ac:dyDescent="0.2">
      <c r="A73" s="143" t="s">
        <v>249</v>
      </c>
      <c r="B73" s="144" t="s">
        <v>250</v>
      </c>
      <c r="C73" s="137">
        <v>4</v>
      </c>
      <c r="D73" s="141"/>
      <c r="E73" s="142" t="s">
        <v>251</v>
      </c>
      <c r="F73" s="136" t="s">
        <v>252</v>
      </c>
      <c r="G73" s="137">
        <v>4</v>
      </c>
    </row>
    <row r="74" spans="1:7" x14ac:dyDescent="0.2">
      <c r="A74" s="145"/>
      <c r="B74" s="146" t="s">
        <v>253</v>
      </c>
      <c r="C74" s="140">
        <v>3</v>
      </c>
      <c r="D74" s="141"/>
      <c r="E74" s="145" t="s">
        <v>254</v>
      </c>
      <c r="F74" s="146" t="s">
        <v>255</v>
      </c>
      <c r="G74" s="140">
        <v>4</v>
      </c>
    </row>
    <row r="75" spans="1:7" x14ac:dyDescent="0.2">
      <c r="A75" s="148" t="s">
        <v>140</v>
      </c>
      <c r="B75" s="149"/>
      <c r="C75" s="150">
        <f>SUM(C71:C74)</f>
        <v>15</v>
      </c>
      <c r="D75" s="153"/>
      <c r="E75" s="148" t="s">
        <v>140</v>
      </c>
      <c r="F75" s="149"/>
      <c r="G75" s="150">
        <f>SUM(G71:G74)</f>
        <v>16</v>
      </c>
    </row>
    <row r="76" spans="1:7" x14ac:dyDescent="0.2">
      <c r="A76" s="157"/>
      <c r="B76" s="158"/>
      <c r="C76" s="159"/>
      <c r="D76" s="141"/>
      <c r="E76" s="157"/>
      <c r="F76" s="158"/>
      <c r="G76" s="159"/>
    </row>
    <row r="77" spans="1:7" ht="16" x14ac:dyDescent="0.2">
      <c r="A77" s="132" t="s">
        <v>212</v>
      </c>
      <c r="B77" s="133"/>
      <c r="C77" s="134" t="s">
        <v>140</v>
      </c>
      <c r="D77" s="141"/>
      <c r="E77" s="132" t="s">
        <v>213</v>
      </c>
      <c r="F77" s="133"/>
      <c r="G77" s="134" t="s">
        <v>140</v>
      </c>
    </row>
    <row r="78" spans="1:7" ht="30" x14ac:dyDescent="0.2">
      <c r="A78" s="135" t="s">
        <v>214</v>
      </c>
      <c r="B78" s="136" t="s">
        <v>215</v>
      </c>
      <c r="C78" s="137">
        <v>3</v>
      </c>
      <c r="D78" s="141"/>
      <c r="E78" s="135" t="s">
        <v>226</v>
      </c>
      <c r="F78" s="136" t="s">
        <v>227</v>
      </c>
      <c r="G78" s="137">
        <v>4</v>
      </c>
    </row>
    <row r="79" spans="1:7" x14ac:dyDescent="0.2">
      <c r="A79" s="138" t="s">
        <v>53</v>
      </c>
      <c r="B79" s="139" t="s">
        <v>84</v>
      </c>
      <c r="C79" s="140">
        <v>4</v>
      </c>
      <c r="D79" s="141"/>
      <c r="E79" s="138"/>
      <c r="F79" s="139" t="s">
        <v>216</v>
      </c>
      <c r="G79" s="140">
        <v>3</v>
      </c>
    </row>
    <row r="80" spans="1:7" x14ac:dyDescent="0.2">
      <c r="A80" s="142" t="s">
        <v>228</v>
      </c>
      <c r="B80" s="136" t="s">
        <v>229</v>
      </c>
      <c r="C80" s="137">
        <v>4</v>
      </c>
      <c r="D80" s="141"/>
      <c r="E80" s="142" t="s">
        <v>231</v>
      </c>
      <c r="F80" s="136" t="s">
        <v>232</v>
      </c>
      <c r="G80" s="137">
        <v>4</v>
      </c>
    </row>
    <row r="81" spans="1:7" x14ac:dyDescent="0.2">
      <c r="A81" s="145" t="s">
        <v>256</v>
      </c>
      <c r="B81" s="146" t="s">
        <v>257</v>
      </c>
      <c r="C81" s="140">
        <v>4</v>
      </c>
      <c r="D81" s="141"/>
      <c r="E81" s="145"/>
      <c r="F81" s="146" t="s">
        <v>244</v>
      </c>
      <c r="G81" s="140">
        <v>3</v>
      </c>
    </row>
    <row r="82" spans="1:7" x14ac:dyDescent="0.2">
      <c r="A82" s="148" t="s">
        <v>140</v>
      </c>
      <c r="B82" s="149"/>
      <c r="C82" s="150">
        <f>SUM(C78:C81)</f>
        <v>15</v>
      </c>
      <c r="D82" s="141"/>
      <c r="E82" s="148" t="s">
        <v>140</v>
      </c>
      <c r="F82" s="149"/>
      <c r="G82" s="150">
        <f>SUM(G78:G81)</f>
        <v>14</v>
      </c>
    </row>
    <row r="83" spans="1:7" x14ac:dyDescent="0.2">
      <c r="A83" s="141"/>
      <c r="B83" s="141"/>
      <c r="C83" s="141"/>
      <c r="D83" s="141"/>
    </row>
    <row r="84" spans="1:7" ht="16" x14ac:dyDescent="0.2">
      <c r="A84" s="132" t="s">
        <v>224</v>
      </c>
      <c r="B84" s="133"/>
      <c r="C84" s="134" t="s">
        <v>140</v>
      </c>
      <c r="D84" s="141"/>
      <c r="E84" s="132" t="s">
        <v>225</v>
      </c>
      <c r="F84" s="133"/>
      <c r="G84" s="134" t="s">
        <v>140</v>
      </c>
    </row>
    <row r="85" spans="1:7" ht="30" x14ac:dyDescent="0.2">
      <c r="A85" s="135" t="s">
        <v>214</v>
      </c>
      <c r="B85" s="136" t="s">
        <v>215</v>
      </c>
      <c r="C85" s="137">
        <v>3</v>
      </c>
      <c r="D85" s="141"/>
      <c r="E85" s="135" t="s">
        <v>226</v>
      </c>
      <c r="F85" s="136" t="s">
        <v>227</v>
      </c>
      <c r="G85" s="137">
        <v>4</v>
      </c>
    </row>
    <row r="86" spans="1:7" x14ac:dyDescent="0.2">
      <c r="A86" s="138" t="s">
        <v>228</v>
      </c>
      <c r="B86" s="139" t="s">
        <v>229</v>
      </c>
      <c r="C86" s="140">
        <v>4</v>
      </c>
      <c r="D86" s="141"/>
      <c r="E86" s="138"/>
      <c r="F86" s="139" t="s">
        <v>216</v>
      </c>
      <c r="G86" s="140">
        <v>3</v>
      </c>
    </row>
    <row r="87" spans="1:7" x14ac:dyDescent="0.2">
      <c r="A87" s="142"/>
      <c r="B87" s="136" t="s">
        <v>216</v>
      </c>
      <c r="C87" s="137">
        <v>3</v>
      </c>
      <c r="D87" s="141"/>
      <c r="E87" s="142" t="s">
        <v>231</v>
      </c>
      <c r="F87" s="136" t="s">
        <v>232</v>
      </c>
      <c r="G87" s="137">
        <v>4</v>
      </c>
    </row>
    <row r="88" spans="1:7" x14ac:dyDescent="0.2">
      <c r="A88" s="145" t="s">
        <v>57</v>
      </c>
      <c r="B88" s="146" t="s">
        <v>86</v>
      </c>
      <c r="C88" s="140">
        <v>1</v>
      </c>
      <c r="D88" s="141"/>
      <c r="E88" s="145" t="s">
        <v>58</v>
      </c>
      <c r="F88" s="146" t="s">
        <v>165</v>
      </c>
      <c r="G88" s="140">
        <v>2</v>
      </c>
    </row>
    <row r="89" spans="1:7" x14ac:dyDescent="0.2">
      <c r="A89" s="152"/>
      <c r="B89" s="144" t="s">
        <v>244</v>
      </c>
      <c r="C89" s="137">
        <v>3</v>
      </c>
      <c r="D89" s="141"/>
      <c r="E89" s="152"/>
      <c r="F89" s="144" t="s">
        <v>244</v>
      </c>
      <c r="G89" s="137">
        <v>3</v>
      </c>
    </row>
    <row r="90" spans="1:7" x14ac:dyDescent="0.2">
      <c r="A90" s="148" t="s">
        <v>140</v>
      </c>
      <c r="B90" s="149"/>
      <c r="C90" s="150">
        <f>SUM(C85:C89)</f>
        <v>14</v>
      </c>
      <c r="D90" s="141"/>
      <c r="E90" s="148" t="s">
        <v>140</v>
      </c>
      <c r="F90" s="149"/>
      <c r="G90" s="150">
        <f>SUM(G85:G89)</f>
        <v>16</v>
      </c>
    </row>
    <row r="91" spans="1:7" x14ac:dyDescent="0.2">
      <c r="A91" s="141"/>
      <c r="B91" s="141"/>
      <c r="C91" s="141"/>
      <c r="D91" s="141"/>
      <c r="E91" s="141"/>
      <c r="F91" s="141"/>
      <c r="G91" s="141"/>
    </row>
    <row r="92" spans="1:7" x14ac:dyDescent="0.2">
      <c r="A92" s="141"/>
      <c r="B92" s="141"/>
      <c r="C92" s="141"/>
      <c r="D92" s="141"/>
      <c r="E92" s="141"/>
      <c r="F92" s="155" t="s">
        <v>241</v>
      </c>
      <c r="G92" s="156">
        <f>SUM(G66,C75,G75,C82,G82,C90,G90)</f>
        <v>150</v>
      </c>
    </row>
    <row r="94" spans="1:7" ht="16" x14ac:dyDescent="0.2">
      <c r="A94" s="160"/>
    </row>
    <row r="95" spans="1:7" x14ac:dyDescent="0.2">
      <c r="C95" s="86"/>
    </row>
    <row r="96" spans="1:7" x14ac:dyDescent="0.2">
      <c r="C96" s="86"/>
    </row>
    <row r="97" spans="1:3" x14ac:dyDescent="0.2">
      <c r="C97" s="86"/>
    </row>
    <row r="98" spans="1:3" x14ac:dyDescent="0.2">
      <c r="C98" s="86"/>
    </row>
    <row r="100" spans="1:3" x14ac:dyDescent="0.2">
      <c r="C100" s="86"/>
    </row>
    <row r="103" spans="1:3" ht="16" x14ac:dyDescent="0.2">
      <c r="A103" s="160" t="s">
        <v>258</v>
      </c>
    </row>
    <row r="104" spans="1:3" ht="16" x14ac:dyDescent="0.2">
      <c r="A104" s="161" t="s">
        <v>121</v>
      </c>
      <c r="B104" s="133" t="s">
        <v>94</v>
      </c>
      <c r="C104" s="162">
        <v>3</v>
      </c>
    </row>
    <row r="105" spans="1:3" x14ac:dyDescent="0.2">
      <c r="A105" s="135" t="s">
        <v>125</v>
      </c>
      <c r="B105" s="136" t="s">
        <v>259</v>
      </c>
      <c r="C105" s="137">
        <v>4</v>
      </c>
    </row>
    <row r="106" spans="1:3" x14ac:dyDescent="0.2">
      <c r="A106" s="138" t="s">
        <v>66</v>
      </c>
      <c r="B106" s="139" t="s">
        <v>95</v>
      </c>
      <c r="C106" s="140">
        <v>3</v>
      </c>
    </row>
    <row r="107" spans="1:3" x14ac:dyDescent="0.2">
      <c r="A107" s="143" t="s">
        <v>70</v>
      </c>
      <c r="B107" s="144" t="s">
        <v>260</v>
      </c>
      <c r="C107" s="137">
        <v>3</v>
      </c>
    </row>
    <row r="108" spans="1:3" x14ac:dyDescent="0.2">
      <c r="A108" s="145" t="s">
        <v>72</v>
      </c>
      <c r="B108" s="146" t="s">
        <v>261</v>
      </c>
      <c r="C108" s="140">
        <v>3</v>
      </c>
    </row>
    <row r="109" spans="1:3" x14ac:dyDescent="0.2">
      <c r="A109" s="163"/>
      <c r="B109" s="164" t="s">
        <v>262</v>
      </c>
      <c r="C109" s="165"/>
    </row>
    <row r="110" spans="1:3" ht="16" x14ac:dyDescent="0.2">
      <c r="A110" s="166" t="s">
        <v>263</v>
      </c>
      <c r="B110" s="167" t="s">
        <v>264</v>
      </c>
      <c r="C110" s="168">
        <v>4</v>
      </c>
    </row>
    <row r="111" spans="1:3" x14ac:dyDescent="0.2">
      <c r="A111" s="169"/>
      <c r="B111" s="136"/>
      <c r="C111" s="170"/>
    </row>
    <row r="112" spans="1:3" x14ac:dyDescent="0.2">
      <c r="A112" s="144" t="s">
        <v>265</v>
      </c>
      <c r="B112" s="136"/>
      <c r="C112" s="170"/>
    </row>
    <row r="113" spans="1:3" x14ac:dyDescent="0.2">
      <c r="A113" s="171"/>
      <c r="B113" s="136"/>
      <c r="C113" s="170"/>
    </row>
    <row r="114" spans="1:3" x14ac:dyDescent="0.2">
      <c r="A114" s="158"/>
      <c r="B114" s="158"/>
    </row>
    <row r="115" spans="1:3" x14ac:dyDescent="0.2">
      <c r="A115" s="158"/>
    </row>
    <row r="116" spans="1:3" x14ac:dyDescent="0.2">
      <c r="A116" s="158"/>
    </row>
  </sheetData>
  <phoneticPr fontId="14" type="noConversion"/>
  <pageMargins left="0.7" right="0.7" top="0.75" bottom="0.75" header="0.3" footer="0.3"/>
  <pageSetup scale="6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Sample Schedules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Joel Moore</cp:lastModifiedBy>
  <cp:lastPrinted>2015-04-14T02:23:27Z</cp:lastPrinted>
  <dcterms:created xsi:type="dcterms:W3CDTF">2014-07-18T15:26:09Z</dcterms:created>
  <dcterms:modified xsi:type="dcterms:W3CDTF">2018-03-31T19:52:08Z</dcterms:modified>
</cp:coreProperties>
</file>